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'Arkusz1'!$A$1:$H$170</definedName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<sst xmlns="http://schemas.openxmlformats.org/spreadsheetml/2006/main" count="291" uniqueCount="291">
  <si>
    <t>ZAŁĄCZNIK   NR  1</t>
  </si>
  <si>
    <t>DO SPRAWOZDANIA Z WYKONANIA BUDŻETU ZA 2004 ROK</t>
  </si>
  <si>
    <t>D O C H O D Y</t>
  </si>
  <si>
    <t xml:space="preserve">DZIAŁ </t>
  </si>
  <si>
    <t>ROZDZIAŁ</t>
  </si>
  <si>
    <t>PARAGRAF</t>
  </si>
  <si>
    <t xml:space="preserve">                    T R E Ś Ć</t>
  </si>
  <si>
    <t>PLAN BUDŻETU NA 2004 ROK</t>
  </si>
  <si>
    <t xml:space="preserve">ZMIANY                                                              +               -                                                                                                                                                                                 </t>
  </si>
  <si>
    <t>WYKONANIE BUDŻETU  ZA 2004  ROK</t>
  </si>
  <si>
    <t>010</t>
  </si>
  <si>
    <t>ROLNICTWO I ŁOWIECTWO</t>
  </si>
  <si>
    <t>01010</t>
  </si>
  <si>
    <r>
      <rPr>
        <sz val="12"/>
        <rFont val="Arial CE"/>
        <family val="0"/>
      </rPr>
      <t>Infastruktura wodociągowa i sanitacyjna wsi</t>
    </r>
  </si>
  <si>
    <t>środki na dofinansowanie własnych inwestycji gmin pozyskane z innych źródeł</t>
  </si>
  <si>
    <t>środki na dofinansowanie własnych inwestycji gmin pozyskane z innych źródeł</t>
  </si>
  <si>
    <t>dotacje celowe  przekazane z budżetu państwa na realizację inwestycji i zakupów inwestycyjnych własnych gmin</t>
  </si>
  <si>
    <t>01095</t>
  </si>
  <si>
    <t>Pozostała działalność</t>
  </si>
  <si>
    <t>0690</t>
  </si>
  <si>
    <t>wpływy z różnych opłat</t>
  </si>
  <si>
    <t>0840</t>
  </si>
  <si>
    <t>wpływy ze sprzedaży wyrobów</t>
  </si>
  <si>
    <t>020</t>
  </si>
  <si>
    <t>L E Ś N I C T W O</t>
  </si>
  <si>
    <t>02095</t>
  </si>
  <si>
    <t>Pozostała działalność</t>
  </si>
  <si>
    <t>0750</t>
  </si>
  <si>
    <r>
      <rPr>
        <sz val="12"/>
        <rFont val="Arial CE"/>
        <family val="0"/>
      </rPr>
      <t>dochody z najmu i dzierżawy składników majątkowych Skarbu Państwa lub j.s.t oraz innych umów o podonym charakterze</t>
    </r>
  </si>
  <si>
    <t>700</t>
  </si>
  <si>
    <t>GOSPODARKA    MIESZKANIOWA</t>
  </si>
  <si>
    <t>70005</t>
  </si>
  <si>
    <t xml:space="preserve">Gospodarka gruntami i nieruchomościami </t>
  </si>
  <si>
    <t>0470</t>
  </si>
  <si>
    <t>wpływy z opłat za Zarząd , użytkowanie i użytkowanie wieczyste nieruchomości</t>
  </si>
  <si>
    <t>0490</t>
  </si>
  <si>
    <r>
      <rPr>
        <sz val="12"/>
        <rFont val="Arial CE"/>
        <family val="0"/>
      </rPr>
      <t>Wpływy z innych lokalnych opłat pobieranych  przaez  jednostki samorządu terytorialnego na podstawie odrębnych  ustaw</t>
    </r>
  </si>
  <si>
    <t>0690</t>
  </si>
  <si>
    <t>wpływy z różnych opłat</t>
  </si>
  <si>
    <t>0750</t>
  </si>
  <si>
    <r>
      <rPr>
        <sz val="12"/>
        <rFont val="Arial CE"/>
        <family val="0"/>
      </rPr>
      <t>dochody z najmu i dzierżawy składników majątkowych Skarbu Państwa lub j.s.t oraz innych umów o podonym charakterze</t>
    </r>
  </si>
  <si>
    <t>0760</t>
  </si>
  <si>
    <t>wpływy z tytułu przekształcenia prawa użytkowania wieczystego przysługującego osobom fizycznym w prawo własności</t>
  </si>
  <si>
    <t>0770</t>
  </si>
  <si>
    <t>wpływy z tytułu odpłatnego nabycia prawa własności nieruchomości</t>
  </si>
  <si>
    <t>0910</t>
  </si>
  <si>
    <t>odsetki od nieterminowych wpłat z tytułu podatków  i opłat</t>
  </si>
  <si>
    <t>750</t>
  </si>
  <si>
    <t>ADMINISTRACJA  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</si>
  <si>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</si>
  <si>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</si>
  <si>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</si>
  <si>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ustawami</t>
  </si>
  <si>
    <t>75023</t>
  </si>
  <si>
    <t>Urzędy gmin</t>
  </si>
  <si>
    <t>0970</t>
  </si>
  <si>
    <t>wpływy z różnych  dochodów</t>
  </si>
  <si>
    <t>2360</t>
  </si>
  <si>
    <t xml:space="preserve">dochody jednostek  samorządu terytorialnego związane  z realizacją  zadań z zakresu administracji rządowej oraz innych zadań zleconych ustawami 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</si>
  <si>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</si>
  <si>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</si>
  <si>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</si>
  <si>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</si>
  <si>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2010</t>
  </si>
  <si>
    <t>dotacje celowe otrzymane z budżetu państwa na realizację zadań bieżących z zakresu administracji rządowej oraz innych zadań zleconych gminie ustawami</t>
  </si>
  <si>
    <t>75113</t>
  </si>
  <si>
    <t>Wybory do Parlamentu Europejskiego</t>
  </si>
  <si>
    <t>2010</t>
  </si>
  <si>
    <t>dotacje celowe otrzymane z budżetu państwa na realizację zadań bieżących z zakresu administracji rządowej oraz innych zadań zleconych gminie ustawami</t>
  </si>
  <si>
    <t>754</t>
  </si>
  <si>
    <t>BEZPIECZEŃSTWO PUBLICZNE I OCHRONA PRZECIWPOŻAROWA</t>
  </si>
  <si>
    <t>75412</t>
  </si>
  <si>
    <t>Ochotnicze straże pożarne</t>
  </si>
  <si>
    <t>2700</t>
  </si>
  <si>
    <t>środki na dofinansowanie własnych zadań bieżących gmin pozyskane z innych źródeł</t>
  </si>
  <si>
    <t>754</t>
  </si>
  <si>
    <t>BEZPIECZEŃSTWO PUBLICZNE I OCHRONA  PRZECIWPOŻAROWA</t>
  </si>
  <si>
    <t>75495</t>
  </si>
  <si>
    <t>Pozostała działalność</t>
  </si>
  <si>
    <t>0840</t>
  </si>
  <si>
    <t>wpływy ze sprzedaży wyrobów</t>
  </si>
  <si>
    <t>756</t>
  </si>
  <si>
    <t>DOCHODY OD OSÓB PRAWNYCH,OD OSÓB FIZYCZNYCH I OD INNYCH JEDNOSTEK NIE POSIADAJĄCYCH OSOBOWOŚCI PRAWNEJ</t>
  </si>
  <si>
    <t>75601</t>
  </si>
  <si>
    <t>Wpływy z podatku dochodowego od osób fizycznych</t>
  </si>
  <si>
    <t>0350</t>
  </si>
  <si>
    <t>podatek od działalności gospodarczej osób fizycznych , opłacony w formie karty podatkowej</t>
  </si>
  <si>
    <t>0910</t>
  </si>
  <si>
    <t>odsetki od nieterminowych  wpłat z tytułu podatków i opłat</t>
  </si>
  <si>
    <t>75615</t>
  </si>
  <si>
    <r>
      <rPr>
        <sz val="12"/>
        <rFont val="Arial CE"/>
        <family val="0"/>
      </rPr>
      <t>Wpływy z podatku rolnego,podatku leśnego,podatku od czynności cywilno-prawnych oraz podatków i opłat lokalnych od osób prawnych i innych jednostek organizacyjnych</t>
    </r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</si>
  <si>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</si>
  <si>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</si>
  <si>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</si>
  <si>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</si>
  <si>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</si>
  <si>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</si>
  <si>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</si>
  <si>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</si>
  <si>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</si>
  <si>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</si>
  <si>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</si>
  <si>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</si>
  <si>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</si>
  <si>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</si>
  <si>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</si>
  <si>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r>
      <rPr>
        <sz val="12"/>
        <rFont val="Arial CE"/>
        <family val="0"/>
      </rPr>
      <t>wpływy z opłaty administracyjnej za czynności urzedowe</t>
    </r>
  </si>
  <si>
    <t>0490</t>
  </si>
  <si>
    <r>
      <rPr>
        <sz val="12"/>
        <rFont val="Arial CE"/>
        <family val="0"/>
      </rPr>
      <t>Wpływy z innych lokalnych opłat pobieranych  przaez  jednostki samorządu terytorialnego na podstawie odrębnych  ustaw</t>
    </r>
  </si>
  <si>
    <t>0500</t>
  </si>
  <si>
    <r>
      <rPr>
        <sz val="12"/>
        <rFont val="Arial CE"/>
        <family val="0"/>
      </rPr>
      <t>podatek od czynności cywilno prawnych</t>
    </r>
  </si>
  <si>
    <t>0690</t>
  </si>
  <si>
    <t>wpływy z różnych opłat</t>
  </si>
  <si>
    <t>0910</t>
  </si>
  <si>
    <t>odsetki od nieterminowych  wpłat z tytułu podatków i opłat</t>
  </si>
  <si>
    <t>75618</t>
  </si>
  <si>
    <t>Wpływy z innych opłat stanowiących dochody jednostek samorządu terytorialnego na podstawie ustaw</t>
  </si>
  <si>
    <t>0410</t>
  </si>
  <si>
    <t>wpływy z opłaty skarbowej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</si>
  <si>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</si>
  <si>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</si>
  <si>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</si>
  <si>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</si>
  <si>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</si>
  <si>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</si>
  <si>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</si>
  <si>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</si>
  <si>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</si>
  <si>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</si>
  <si>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</si>
  <si>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</si>
  <si>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</si>
  <si>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</si>
  <si>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2920</t>
  </si>
  <si>
    <t>subwencje ogólne z budżetu państwa</t>
  </si>
  <si>
    <t>75805</t>
  </si>
  <si>
    <t>Część rekompensująca subwencji ogólnej dla gmin</t>
  </si>
  <si>
    <t>2920</t>
  </si>
  <si>
    <t>subwencje ogólne z budżetu państwa</t>
  </si>
  <si>
    <t>75807</t>
  </si>
  <si>
    <t>Część wyrównawcza  subwencji ogólnej dla gmin</t>
  </si>
  <si>
    <t>2920</t>
  </si>
  <si>
    <t>subwencje ogólne z budżetu państwa</t>
  </si>
  <si>
    <t>75814</t>
  </si>
  <si>
    <t>Różne rozliczenia finansowe</t>
  </si>
  <si>
    <t>0910</t>
  </si>
  <si>
    <t>odsetki od nieterminowych  wpłat z tytułu podatków i opłat</t>
  </si>
  <si>
    <t>0920</t>
  </si>
  <si>
    <t>pozostałe odsetki</t>
  </si>
  <si>
    <t>801</t>
  </si>
  <si>
    <t>OŚWIATA  I  WYCHOWANIE</t>
  </si>
  <si>
    <t>80101</t>
  </si>
  <si>
    <t>Szkoły podstawowe</t>
  </si>
  <si>
    <t>0920</t>
  </si>
  <si>
    <t>pozostałe odsetki</t>
  </si>
  <si>
    <t>0970</t>
  </si>
  <si>
    <t>wpływy z różnych dochodów</t>
  </si>
  <si>
    <t>2030</t>
  </si>
  <si>
    <t>dotacje celowe otrzymane z budżetu państwa na realizację własnych zadań bieżących gmin</t>
  </si>
  <si>
    <t>2033</t>
  </si>
  <si>
    <t>dotacje celowe otrzymane z budżetu państwa na realizację własnych zadań bieżących gmin</t>
  </si>
  <si>
    <t>2700</t>
  </si>
  <si>
    <t>środki na dofinansowanie własnych zadań bieżących gmin pozyskane z innych źródeł</t>
  </si>
  <si>
    <t>6290</t>
  </si>
  <si>
    <t>środki na dofinansowanie własnych  inwestycji gmin pozyskane z innych źródeł</t>
  </si>
  <si>
    <t>dotacje celowe przekazane z budżetu państwa na realizację inwestycji i zakupów inwestycyjnych własnych gmin</t>
  </si>
  <si>
    <t>80104</t>
  </si>
  <si>
    <t>Przedszkola</t>
  </si>
  <si>
    <t>dotacje celowe otrzymane z budżetu państwa na realizację własnych zadań bieżących gmin</t>
  </si>
  <si>
    <t>80110</t>
  </si>
  <si>
    <t>Gimnazja</t>
  </si>
  <si>
    <t>0970</t>
  </si>
  <si>
    <t>wpływy z różnych dochodów</t>
  </si>
  <si>
    <t>2033</t>
  </si>
  <si>
    <t>dotacje celowe otrzymane z budżetu państwa na realizację własnych zadań bieżących gmin</t>
  </si>
  <si>
    <t>2700</t>
  </si>
  <si>
    <t>środki na dofinansowanie własnych zadań bieżących gmin pozyskane z innych źródeł</t>
  </si>
  <si>
    <t>80146</t>
  </si>
  <si>
    <t>Dokształcanie i doskonalenie nauczycieli</t>
  </si>
  <si>
    <t>2033</t>
  </si>
  <si>
    <t>dotacje celowe otrzymane z budżetu państwa na realizację własnych zadań bieżących gmin</t>
  </si>
  <si>
    <t>851</t>
  </si>
  <si>
    <t>OCHRONA   ZDROWIA</t>
  </si>
  <si>
    <t>85154</t>
  </si>
  <si>
    <t>Przeciwdziałanie alkoholizmowi</t>
  </si>
  <si>
    <t>0480</t>
  </si>
  <si>
    <t>wpływy z opłat  za zezwolenie na sprzedaż alkoholu</t>
  </si>
  <si>
    <t>852</t>
  </si>
  <si>
    <t>POMOC SPOŁECZNA</t>
  </si>
  <si>
    <t>85202</t>
  </si>
  <si>
    <t>Domy pomocy społecznej</t>
  </si>
  <si>
    <t>0830</t>
  </si>
  <si>
    <t>wpływy z usług</t>
  </si>
  <si>
    <t>85212</t>
  </si>
  <si>
    <t>Świadczenia rodzinne oraz składki na ubezpieczenia emerytalne i rentowe z ubezpieczenia społecznego</t>
  </si>
  <si>
    <t>2010</t>
  </si>
  <si>
    <t>dotacje celowe otrzymane  z budżetu państwa na realizację  zadań bieżących z zakresu administracji rządowej oraz innych zadań zleconych gminom ustawami</t>
  </si>
  <si>
    <t>6310</t>
  </si>
  <si>
    <t>dotacje celowe otrzymane z budżetu państwa na inwestycje i zakupy inwestycyjne z zakresu administracji rządowej oraz innych zadań zleconych gminom ustawami</t>
  </si>
  <si>
    <t>85213</t>
  </si>
  <si>
    <t xml:space="preserve">Składki na ubezpieczenie zdrowotne opłacane za osoby pobierające niektóre świadczenia  z pomocy społecznej oraz niektóre świadczenia rodzinne     </t>
  </si>
  <si>
    <t>2010</t>
  </si>
  <si>
    <t>dotacje celowe otrzymane  z budżetu państwa na realizację  zadań bieżących z zakresu administracji rządowej oraz innych zadań zleconych gminom ustawami</t>
  </si>
  <si>
    <t>85214</t>
  </si>
  <si>
    <t>Zasiłki i pomoc w naturze oraz składki na ubezpieczenie społeczne i zdrowotne</t>
  </si>
  <si>
    <t>2010</t>
  </si>
  <si>
    <t>dotacje celowe otrzymane  z budżetu państwa na realizację  zadań bieżących z zakresu administracji rządowej oraz innych zadań zleconych gminom ustawami</t>
  </si>
  <si>
    <t>2030</t>
  </si>
  <si>
    <t>dotacje celowe otrzymane  z budżetu państwa na realizację  własnych zadań bieżących  gmin</t>
  </si>
  <si>
    <t>85216</t>
  </si>
  <si>
    <t>Zasiłki  rodzinne , pielęgnacyjne i wychowawcze</t>
  </si>
  <si>
    <t>2010</t>
  </si>
  <si>
    <t xml:space="preserve">dotacje celowe otrzymane z budżetu państwa na realizację  zadań  bieżących z zakresu administracji rządowej oraz innych zadań zleconych gminom ustawami </t>
  </si>
  <si>
    <t>85219</t>
  </si>
  <si>
    <t>Ośrodki pomocy społecznej</t>
  </si>
  <si>
    <t>0920</t>
  </si>
  <si>
    <t>pozostałe odsetki</t>
  </si>
  <si>
    <t>0970</t>
  </si>
  <si>
    <t>wpływy z różnych dochodów</t>
  </si>
  <si>
    <t>2010</t>
  </si>
  <si>
    <t xml:space="preserve">dotacje celowe otrzymane z budżetu państwa na realizację  zadań  bieżących z zakresu administracji rządowej oraz innych zadań zleconych gminom ustawami </t>
  </si>
  <si>
    <t>2030</t>
  </si>
  <si>
    <t>dotacje celowe otrzymane  z budżetu państwa na realizację  własnych zadań bieżących  gmin</t>
  </si>
  <si>
    <t>2700</t>
  </si>
  <si>
    <t>środki na dofinansowanie własnych zadań bieżących gmin pozyskane z innych źródeł</t>
  </si>
  <si>
    <t>85228</t>
  </si>
  <si>
    <t xml:space="preserve">Usługi opiekuńcze i specjalistyczne  usługi opiekuńcze </t>
  </si>
  <si>
    <t>0830</t>
  </si>
  <si>
    <t>wpływy z usług</t>
  </si>
  <si>
    <t>85278</t>
  </si>
  <si>
    <t>Usuwanie skutków klęsk żywiołowych</t>
  </si>
  <si>
    <t>2010</t>
  </si>
  <si>
    <t xml:space="preserve">dotacje celowe otrzymane z budżetu państwa na realizację  zadań  bieżących z zakresu administracji rządowej oraz innych zadań zleconych gminom ustawami </t>
  </si>
  <si>
    <t>85295</t>
  </si>
  <si>
    <t>Pozostała działalność</t>
  </si>
  <si>
    <t>2010</t>
  </si>
  <si>
    <t xml:space="preserve">dotacje celowe otrzymane z budżetu państwa na realizację  zadań  bieżących z zakresu administracji rządowej oraz innych zadań zleconych gminom ustawami </t>
  </si>
  <si>
    <t>2030</t>
  </si>
  <si>
    <t>dotacje celowe otrzymane z budżetu państwa na realizację własnych zadań bieżących gmin</t>
  </si>
  <si>
    <t>2700</t>
  </si>
  <si>
    <t>środki na dofinansowanie własnych zadań bieżących gmin pozyskane z innych źródeł</t>
  </si>
  <si>
    <t>854</t>
  </si>
  <si>
    <t>EDUKACYJNA OPIEKA WYCHOWAWCZA</t>
  </si>
  <si>
    <t>85401</t>
  </si>
  <si>
    <t>Świetlice szkolne</t>
  </si>
  <si>
    <t>0830</t>
  </si>
  <si>
    <t>wpływy z usług</t>
  </si>
  <si>
    <t>2033</t>
  </si>
  <si>
    <t>dotacje celowe otrzymane z budżetu państwa na realizację własnych zadań bieżących gmin</t>
  </si>
  <si>
    <t>2700</t>
  </si>
  <si>
    <t>środki  na dofinansowanie własnych zadań bieżących gmin pozyskane z innych źródeł</t>
  </si>
  <si>
    <t>900</t>
  </si>
  <si>
    <t>GOSPODARKA KOMUNALNA I OCHRONA ŚRODOWISKA</t>
  </si>
  <si>
    <t>90001</t>
  </si>
  <si>
    <t>Gospodarka ściekowa i ochrona wód</t>
  </si>
  <si>
    <t>0690</t>
  </si>
  <si>
    <t>wpływy z różnych opłat</t>
  </si>
  <si>
    <t>6260</t>
  </si>
  <si>
    <t>dotacje otrzymane  z funduszy celowych  na finansowanie lub dofinansowanie kosztów realizacji inwestycji i zakupów inwestycyjnych jednostek sektora finansów publicznych</t>
  </si>
  <si>
    <t>6290</t>
  </si>
  <si>
    <t>środki na dofinansowanie własnych inwestycji gmin pozyskane z innych źródeł</t>
  </si>
  <si>
    <t>6292</t>
  </si>
  <si>
    <t>środki  na dofinansowanie własnych inwestycji gmin pozyskane z innych źródeł</t>
  </si>
  <si>
    <t>90002</t>
  </si>
  <si>
    <t>Gospodarka odpadami</t>
  </si>
  <si>
    <t>0690</t>
  </si>
  <si>
    <t>wpływy z różnych opłat</t>
  </si>
  <si>
    <t>0910</t>
  </si>
  <si>
    <t>odsetki od nieterminowych  wpłat z tytułu podatków i opłat</t>
  </si>
  <si>
    <t>2700</t>
  </si>
  <si>
    <t>środki  na dofinansowanie własnych zadań bieżących gmin pozyskane z innych źródeł</t>
  </si>
  <si>
    <t>90015</t>
  </si>
  <si>
    <t>Oświetlenie ulic,placów i dróg</t>
  </si>
  <si>
    <t>2010</t>
  </si>
  <si>
    <t>dotacje celowe otrzymane z budżetu państwa na realizację zadań bieżących z zakresu administracji rządowej oraz innych zadań zleconych gminom ustawami</t>
  </si>
  <si>
    <t>921</t>
  </si>
  <si>
    <t>KULTURA I OCHRONA DZIEDZICTWA NARODOWEGO</t>
  </si>
  <si>
    <t>92116</t>
  </si>
  <si>
    <t>Biblioteki</t>
  </si>
  <si>
    <t>2020</t>
  </si>
  <si>
    <t>dotacje celowe otrzymane z budżetu państwa na zadania bieżące realizowane przez gminę na  podstawie porozumień z organami administracji rządowej</t>
  </si>
  <si>
    <t>92195</t>
  </si>
  <si>
    <t>Pozostała działalność</t>
  </si>
  <si>
    <t>0960</t>
  </si>
  <si>
    <t>otrzymane spadki,zapisy i darowizny w postaci pieniężnej</t>
  </si>
  <si>
    <t>O G Ó Ł E M</t>
  </si>
  <si>
    <t>DOCHODY  OGÓŁEM  :</t>
  </si>
  <si>
    <t>1.dotacje celowe</t>
  </si>
  <si>
    <t>na zadania własne</t>
  </si>
  <si>
    <t>na zadania zlecone</t>
  </si>
  <si>
    <t>2.Pozostałe dotacje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</si>
</sst>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@"/>
    <numFmt numFmtId="166" formatCode="#,##0.00"/>
  </numFmts>
  <fonts count="5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2" borderId="1" xfId="0" applyFill="1" applyBorder="1" applyAlignment="1">
      <alignment vertical="center" wrapText="1"/>
    </xf>
    <xf numFmtId="164" fontId="0" fillId="2" borderId="2" xfId="0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 wrapText="1"/>
    </xf>
    <xf numFmtId="164" fontId="0" fillId="2" borderId="3" xfId="0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vertical="center" wrapText="1"/>
    </xf>
    <xf numFmtId="164" fontId="0" fillId="0" borderId="0" xfId="0" applyAlignment="1">
      <alignment vertical="center" wrapText="1"/>
    </xf>
    <xf numFmtId="164" fontId="0" fillId="2" borderId="4" xfId="0" applyFill="1" applyBorder="1" applyAlignment="1">
      <alignment vertical="center" wrapText="1"/>
    </xf>
    <xf numFmtId="164" fontId="0" fillId="2" borderId="5" xfId="0" applyFill="1" applyBorder="1" applyAlignment="1">
      <alignment horizontal="center" vertical="center" wrapText="1"/>
    </xf>
    <xf numFmtId="164" fontId="0" fillId="2" borderId="6" xfId="0" applyFill="1" applyBorder="1" applyAlignment="1">
      <alignment horizontal="center" vertical="center" wrapText="1"/>
    </xf>
    <xf numFmtId="164" fontId="0" fillId="2" borderId="4" xfId="0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/>
    </xf>
    <xf numFmtId="164" fontId="0" fillId="2" borderId="1" xfId="0" applyFill="1" applyBorder="1" applyAlignment="1">
      <alignment horizontal="center" wrapText="1"/>
    </xf>
    <xf numFmtId="164" fontId="0" fillId="2" borderId="2" xfId="0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wrapText="1"/>
    </xf>
    <xf numFmtId="166" fontId="2" fillId="2" borderId="2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6" fontId="3" fillId="0" borderId="2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4" fillId="3" borderId="0" xfId="0" applyFont="1" applyFill="1" applyAlignment="1">
      <alignment/>
    </xf>
    <xf numFmtId="165" fontId="3" fillId="0" borderId="1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6" fontId="2" fillId="2" borderId="2" xfId="0" applyNumberFormat="1" applyFont="1" applyFill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2" fillId="2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4" fontId="3" fillId="0" borderId="1" xfId="0" applyFont="1" applyBorder="1" applyAlignment="1">
      <alignment/>
    </xf>
    <xf numFmtId="165" fontId="2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wrapText="1"/>
    </xf>
    <xf numFmtId="166" fontId="2" fillId="3" borderId="2" xfId="0" applyNumberFormat="1" applyFont="1" applyFill="1" applyBorder="1" applyAlignment="1">
      <alignment/>
    </xf>
    <xf numFmtId="166" fontId="3" fillId="3" borderId="2" xfId="0" applyNumberFormat="1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6" fontId="3" fillId="2" borderId="1" xfId="0" applyNumberFormat="1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5" fontId="3" fillId="0" borderId="7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4" fontId="3" fillId="0" borderId="9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workbookViewId="0" topLeftCell="A168">
      <selection activeCell="D163" sqref="D163"/>
    </sheetView>
  </sheetViews>
  <sheetFormatPr defaultColWidth="9.00390625" defaultRowHeight="12.75"/>
  <cols>
    <col min="1" max="1" width="7.00390625" style="1" customWidth="1"/>
    <col min="2" max="2" width="10.00390625" style="1" customWidth="1"/>
    <col min="3" max="3" width="11.125" style="1" customWidth="1"/>
    <col min="4" max="4" width="71.125" style="2" customWidth="1"/>
    <col min="5" max="5" width="22.125" style="1" customWidth="1"/>
    <col min="6" max="7" width="0" style="1" hidden="1" customWidth="1"/>
    <col min="8" max="8" width="21.75390625" style="1" customWidth="1"/>
    <col min="9" max="9" width="13.00390625" style="1" customWidth="1"/>
    <col min="10" max="10" width="15.625" style="1" customWidth="1"/>
    <col min="11" max="11" width="12.00390625" style="1" customWidth="1"/>
    <col min="12" max="256" width="9.00390625" style="0" customWidth="1"/>
  </cols>
  <sheetData>
    <row r="1" spans="1:4" ht="15">
      <c r="A1" s="3" t="s">
        <v>0</v>
      </c>
      <c r="B1" s="3"/>
      <c r="C1" s="3"/>
      <c r="D1" s="4"/>
    </row>
    <row r="2" spans="1:4" ht="15">
      <c r="A2" s="5" t="s">
        <v>1</v>
      </c>
      <c r="B2" s="5"/>
      <c r="C2" s="5"/>
      <c r="D2" s="5"/>
    </row>
    <row r="3" spans="1:4" ht="15">
      <c r="A3" s="5"/>
      <c r="B3" s="5"/>
      <c r="C3" s="5"/>
      <c r="D3" s="5"/>
    </row>
    <row r="4" spans="1:4" ht="15">
      <c r="A4" s="3" t="s">
        <v>2</v>
      </c>
      <c r="B4" s="3"/>
      <c r="C4" s="3"/>
      <c r="D4" s="4"/>
    </row>
    <row r="5" spans="9:11" ht="12.75">
      <c r="I5" s="6"/>
      <c r="J5" s="6"/>
      <c r="K5" s="6"/>
    </row>
    <row r="6" spans="1:12" s="13" customFormat="1" ht="69" customHeight="1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9"/>
      <c r="H6" s="9" t="s">
        <v>9</v>
      </c>
      <c r="I6" s="11"/>
      <c r="J6" s="11"/>
      <c r="K6" s="12"/>
      <c r="L6" s="12"/>
    </row>
    <row r="7" spans="1:12" ht="12.75">
      <c r="A7" s="7"/>
      <c r="B7" s="7"/>
      <c r="C7" s="7"/>
      <c r="D7" s="7"/>
      <c r="E7" s="8"/>
      <c r="F7" s="9"/>
      <c r="G7" s="9"/>
      <c r="H7" s="9"/>
      <c r="I7" s="12"/>
      <c r="J7" s="6"/>
      <c r="K7" s="6"/>
      <c r="L7" s="6"/>
    </row>
    <row r="8" spans="1:12" ht="12.75">
      <c r="A8" s="18">
        <v>1</v>
      </c>
      <c r="B8" s="18">
        <v>2</v>
      </c>
      <c r="C8" s="18">
        <v>3</v>
      </c>
      <c r="D8" s="19">
        <v>4</v>
      </c>
      <c r="E8" s="20">
        <v>5</v>
      </c>
      <c r="F8" s="20">
        <v>6</v>
      </c>
      <c r="G8" s="18">
        <v>7</v>
      </c>
      <c r="H8" s="18">
        <v>6</v>
      </c>
      <c r="I8" s="12"/>
      <c r="J8" s="6"/>
      <c r="K8" s="6"/>
      <c r="L8" s="6"/>
    </row>
    <row r="9" spans="1:12" ht="15">
      <c r="A9" s="21" t="s">
        <v>10</v>
      </c>
      <c r="B9" s="22"/>
      <c r="C9" s="23"/>
      <c r="D9" s="24" t="s">
        <v>11</v>
      </c>
      <c r="E9" s="25">
        <f>E10+E15</f>
        <v>552512</v>
      </c>
      <c r="F9" s="25">
        <f>F10+F15</f>
        <v>0</v>
      </c>
      <c r="G9" s="26">
        <f>G10</f>
        <v>0</v>
      </c>
      <c r="H9" s="26">
        <f>H10+H15</f>
        <v>177735</v>
      </c>
      <c r="I9" s="12"/>
      <c r="J9" s="6"/>
      <c r="K9" s="6"/>
      <c r="L9" s="6"/>
    </row>
    <row r="10" spans="1:12" ht="15">
      <c r="A10" s="27"/>
      <c r="B10" s="27" t="s">
        <v>12</v>
      </c>
      <c r="C10" s="28"/>
      <c r="D10" s="29" t="s">
        <v>13</v>
      </c>
      <c r="E10" s="30">
        <f>E11+E12+E13+E14</f>
        <v>537412</v>
      </c>
      <c r="F10" s="30">
        <f>F11+F12+F13+F14</f>
        <v>0</v>
      </c>
      <c r="G10" s="31">
        <f>G11+G12+G13+G14</f>
        <v>0</v>
      </c>
      <c r="H10" s="31">
        <f>H11+H12+H13+H14</f>
        <v>161975</v>
      </c>
      <c r="I10" s="6"/>
      <c r="J10" s="6"/>
      <c r="K10" s="6"/>
      <c r="L10" s="6"/>
    </row>
    <row r="11" spans="1:13" ht="27.75">
      <c r="A11" s="27"/>
      <c r="B11" s="27"/>
      <c r="C11" s="28">
        <v>6290</v>
      </c>
      <c r="D11" s="29" t="s">
        <v>14</v>
      </c>
      <c r="E11" s="30">
        <v>250000</v>
      </c>
      <c r="F11" s="30"/>
      <c r="G11" s="31"/>
      <c r="H11" s="31">
        <v>161975</v>
      </c>
      <c r="I11" s="6"/>
      <c r="J11" s="6"/>
      <c r="K11" s="6"/>
      <c r="L11" s="6"/>
      <c r="M11" s="32"/>
    </row>
    <row r="12" spans="1:13" ht="12.75" hidden="1">
      <c r="A12" s="27"/>
      <c r="B12" s="27"/>
      <c r="C12" s="28"/>
      <c r="D12" s="29"/>
      <c r="E12" s="30"/>
      <c r="F12" s="30"/>
      <c r="G12" s="31"/>
      <c r="H12" s="31"/>
      <c r="I12" s="6"/>
      <c r="J12" s="6"/>
      <c r="K12" s="6"/>
      <c r="L12" s="6"/>
      <c r="M12" s="32"/>
    </row>
    <row r="13" spans="1:13" ht="27.75">
      <c r="A13" s="27"/>
      <c r="B13" s="27"/>
      <c r="C13" s="28">
        <v>6299</v>
      </c>
      <c r="D13" s="29" t="s">
        <v>15</v>
      </c>
      <c r="E13" s="30">
        <v>253599</v>
      </c>
      <c r="F13" s="30"/>
      <c r="G13" s="30"/>
      <c r="H13" s="31">
        <v>0</v>
      </c>
      <c r="I13" s="6"/>
      <c r="J13" s="6"/>
      <c r="K13" s="6"/>
      <c r="L13" s="6"/>
      <c r="M13" s="32"/>
    </row>
    <row r="14" spans="1:13" ht="33" customHeight="1">
      <c r="A14" s="27"/>
      <c r="B14" s="27"/>
      <c r="C14" s="28">
        <v>6339</v>
      </c>
      <c r="D14" s="29" t="s">
        <v>16</v>
      </c>
      <c r="E14" s="30">
        <v>33813</v>
      </c>
      <c r="F14" s="30"/>
      <c r="G14" s="30"/>
      <c r="H14" s="31">
        <v>0</v>
      </c>
      <c r="I14" s="6"/>
      <c r="J14" s="6"/>
      <c r="K14" s="6"/>
      <c r="L14" s="6"/>
      <c r="M14" s="32"/>
    </row>
    <row r="15" spans="1:13" ht="15">
      <c r="A15" s="27"/>
      <c r="B15" s="27" t="s">
        <v>17</v>
      </c>
      <c r="C15" s="28"/>
      <c r="D15" s="29" t="s">
        <v>18</v>
      </c>
      <c r="E15" s="30">
        <f>E17+E16</f>
        <v>15100</v>
      </c>
      <c r="F15" s="30">
        <f>F16+F17</f>
        <v>0</v>
      </c>
      <c r="G15" s="30"/>
      <c r="H15" s="31">
        <f>H16+H17</f>
        <v>15760</v>
      </c>
      <c r="I15" s="6"/>
      <c r="J15" s="6"/>
      <c r="K15" s="6"/>
      <c r="L15" s="6"/>
      <c r="M15" s="32"/>
    </row>
    <row r="16" spans="1:13" ht="15">
      <c r="A16" s="27"/>
      <c r="B16" s="27"/>
      <c r="C16" s="27" t="s">
        <v>19</v>
      </c>
      <c r="D16" s="29" t="s">
        <v>20</v>
      </c>
      <c r="E16" s="30">
        <v>9200</v>
      </c>
      <c r="F16" s="30"/>
      <c r="G16" s="30"/>
      <c r="H16" s="31">
        <v>9840</v>
      </c>
      <c r="I16" s="6"/>
      <c r="J16" s="6"/>
      <c r="K16" s="6"/>
      <c r="L16" s="6"/>
      <c r="M16" s="32"/>
    </row>
    <row r="17" spans="1:13" ht="15">
      <c r="A17" s="27"/>
      <c r="B17" s="27"/>
      <c r="C17" s="27" t="s">
        <v>21</v>
      </c>
      <c r="D17" s="29" t="s">
        <v>22</v>
      </c>
      <c r="E17" s="30">
        <v>5900</v>
      </c>
      <c r="F17" s="30"/>
      <c r="G17" s="30"/>
      <c r="H17" s="31">
        <v>5920</v>
      </c>
      <c r="I17" s="6"/>
      <c r="J17" s="6"/>
      <c r="K17" s="6"/>
      <c r="L17" s="6"/>
      <c r="M17" s="32"/>
    </row>
    <row r="18" spans="1:12" ht="15">
      <c r="A18" s="21" t="s">
        <v>23</v>
      </c>
      <c r="B18" s="22"/>
      <c r="C18" s="22"/>
      <c r="D18" s="24" t="s">
        <v>24</v>
      </c>
      <c r="E18" s="25">
        <f aca="true" t="shared" si="0" ref="E18:H19">E19</f>
        <v>11000</v>
      </c>
      <c r="F18" s="25">
        <f t="shared" si="0"/>
        <v>0</v>
      </c>
      <c r="G18" s="25">
        <f t="shared" si="0"/>
        <v>0</v>
      </c>
      <c r="H18" s="26">
        <f t="shared" si="0"/>
        <v>7009</v>
      </c>
      <c r="I18" s="6"/>
      <c r="J18" s="6"/>
      <c r="K18" s="6"/>
      <c r="L18" s="6"/>
    </row>
    <row r="19" spans="1:12" ht="15">
      <c r="A19" s="27"/>
      <c r="B19" s="27" t="s">
        <v>25</v>
      </c>
      <c r="C19" s="27"/>
      <c r="D19" s="29" t="s">
        <v>26</v>
      </c>
      <c r="E19" s="30">
        <f t="shared" si="0"/>
        <v>11000</v>
      </c>
      <c r="F19" s="30">
        <f t="shared" si="0"/>
        <v>0</v>
      </c>
      <c r="G19" s="30">
        <f t="shared" si="0"/>
        <v>0</v>
      </c>
      <c r="H19" s="31">
        <f t="shared" si="0"/>
        <v>7009</v>
      </c>
      <c r="I19" s="6"/>
      <c r="J19" s="6"/>
      <c r="K19" s="6"/>
      <c r="L19" s="6"/>
    </row>
    <row r="20" spans="1:12" ht="27.75">
      <c r="A20" s="27"/>
      <c r="B20" s="33"/>
      <c r="C20" s="27" t="s">
        <v>27</v>
      </c>
      <c r="D20" s="29" t="s">
        <v>28</v>
      </c>
      <c r="E20" s="30">
        <v>11000</v>
      </c>
      <c r="F20" s="30"/>
      <c r="G20" s="31"/>
      <c r="H20" s="31">
        <v>7009</v>
      </c>
      <c r="I20" s="6"/>
      <c r="J20" s="6"/>
      <c r="K20" s="6"/>
      <c r="L20" s="6"/>
    </row>
    <row r="21" spans="1:12" ht="12.75" hidden="1">
      <c r="A21" s="21"/>
      <c r="B21" s="34"/>
      <c r="C21" s="34"/>
      <c r="D21" s="24"/>
      <c r="E21" s="25"/>
      <c r="F21" s="25"/>
      <c r="G21" s="26"/>
      <c r="H21" s="26"/>
      <c r="I21" s="6"/>
      <c r="J21" s="6"/>
      <c r="K21" s="6"/>
      <c r="L21" s="6"/>
    </row>
    <row r="22" spans="1:12" ht="12.75" hidden="1">
      <c r="A22" s="33"/>
      <c r="B22" s="27"/>
      <c r="C22" s="33"/>
      <c r="D22" s="29"/>
      <c r="E22" s="30"/>
      <c r="F22" s="30"/>
      <c r="G22" s="31"/>
      <c r="H22" s="31"/>
      <c r="I22" s="6"/>
      <c r="J22" s="6"/>
      <c r="K22" s="6"/>
      <c r="L22" s="6"/>
    </row>
    <row r="23" spans="1:12" ht="12.75" hidden="1">
      <c r="A23" s="33"/>
      <c r="B23" s="27"/>
      <c r="C23" s="27"/>
      <c r="D23" s="29"/>
      <c r="E23" s="30"/>
      <c r="F23" s="30"/>
      <c r="G23" s="31"/>
      <c r="H23" s="31"/>
      <c r="I23" s="6"/>
      <c r="J23" s="6"/>
      <c r="K23" s="6"/>
      <c r="L23" s="6"/>
    </row>
    <row r="24" spans="1:12" ht="12.75" hidden="1">
      <c r="A24" s="33"/>
      <c r="B24" s="27"/>
      <c r="C24" s="27"/>
      <c r="D24" s="29"/>
      <c r="E24" s="30"/>
      <c r="F24" s="30"/>
      <c r="G24" s="31"/>
      <c r="H24" s="31"/>
      <c r="I24" s="6"/>
      <c r="J24" s="6"/>
      <c r="K24" s="6"/>
      <c r="L24" s="6"/>
    </row>
    <row r="25" spans="1:12" ht="12.75" hidden="1">
      <c r="A25" s="33"/>
      <c r="B25" s="27"/>
      <c r="C25" s="27"/>
      <c r="D25" s="29"/>
      <c r="E25" s="30"/>
      <c r="F25" s="31"/>
      <c r="G25" s="31"/>
      <c r="H25" s="31"/>
      <c r="I25" s="6"/>
      <c r="J25" s="6"/>
      <c r="K25" s="6"/>
      <c r="L25" s="6"/>
    </row>
    <row r="26" spans="1:12" ht="15">
      <c r="A26" s="21" t="s">
        <v>29</v>
      </c>
      <c r="B26" s="22"/>
      <c r="C26" s="23"/>
      <c r="D26" s="24" t="s">
        <v>30</v>
      </c>
      <c r="E26" s="35">
        <f>E27</f>
        <v>424588</v>
      </c>
      <c r="F26" s="35">
        <f>F27+F34</f>
        <v>0</v>
      </c>
      <c r="G26" s="35">
        <f>G27</f>
        <v>0</v>
      </c>
      <c r="H26" s="35">
        <f>H27</f>
        <v>261740</v>
      </c>
      <c r="I26" s="6"/>
      <c r="J26" s="6"/>
      <c r="K26" s="6"/>
      <c r="L26" s="6"/>
    </row>
    <row r="27" spans="1:11" ht="20.25" customHeight="1">
      <c r="A27" s="33"/>
      <c r="B27" s="27" t="s">
        <v>31</v>
      </c>
      <c r="C27" s="28"/>
      <c r="D27" s="29" t="s">
        <v>32</v>
      </c>
      <c r="E27" s="36">
        <f>E28+E31+E32+E33+E34</f>
        <v>424588</v>
      </c>
      <c r="F27" s="36">
        <f>F28+F31+F32+F33</f>
        <v>0</v>
      </c>
      <c r="G27" s="36">
        <f>G28+G31+G32+G33</f>
        <v>0</v>
      </c>
      <c r="H27" s="37">
        <f>H28+H31+H32+H33+H34+H30+H29</f>
        <v>261740</v>
      </c>
      <c r="I27" s="6"/>
      <c r="J27" s="6"/>
      <c r="K27" s="6"/>
    </row>
    <row r="28" spans="1:11" ht="27.75">
      <c r="A28" s="33"/>
      <c r="B28" s="33"/>
      <c r="C28" s="27" t="s">
        <v>33</v>
      </c>
      <c r="D28" s="29" t="s">
        <v>34</v>
      </c>
      <c r="E28" s="36">
        <v>2450</v>
      </c>
      <c r="F28" s="37"/>
      <c r="G28" s="37"/>
      <c r="H28" s="37">
        <v>2475</v>
      </c>
      <c r="I28" s="6"/>
      <c r="J28" s="6"/>
      <c r="K28" s="6"/>
    </row>
    <row r="29" spans="1:11" ht="27.75">
      <c r="A29" s="33"/>
      <c r="B29" s="33"/>
      <c r="C29" s="27" t="s">
        <v>35</v>
      </c>
      <c r="D29" s="29" t="s">
        <v>36</v>
      </c>
      <c r="E29" s="36"/>
      <c r="F29" s="37"/>
      <c r="G29" s="37"/>
      <c r="H29" s="37">
        <v>41</v>
      </c>
      <c r="I29" s="6"/>
      <c r="J29" s="6"/>
      <c r="K29" s="6"/>
    </row>
    <row r="30" spans="1:11" ht="15">
      <c r="A30" s="33"/>
      <c r="B30" s="33"/>
      <c r="C30" s="27" t="s">
        <v>37</v>
      </c>
      <c r="D30" s="29" t="s">
        <v>38</v>
      </c>
      <c r="E30" s="36"/>
      <c r="F30" s="37"/>
      <c r="G30" s="37"/>
      <c r="H30" s="37">
        <v>105</v>
      </c>
      <c r="I30" s="6"/>
      <c r="J30" s="6"/>
      <c r="K30" s="6"/>
    </row>
    <row r="31" spans="1:11" ht="35.25" customHeight="1">
      <c r="A31" s="33"/>
      <c r="B31" s="33"/>
      <c r="C31" s="27" t="s">
        <v>39</v>
      </c>
      <c r="D31" s="29" t="s">
        <v>40</v>
      </c>
      <c r="E31" s="37">
        <v>120688</v>
      </c>
      <c r="F31" s="37"/>
      <c r="G31" s="37"/>
      <c r="H31" s="37">
        <v>144260</v>
      </c>
      <c r="I31" s="6"/>
      <c r="J31" s="6"/>
      <c r="K31" s="6"/>
    </row>
    <row r="32" spans="1:11" ht="12.75" hidden="1">
      <c r="A32" s="33"/>
      <c r="B32" s="33"/>
      <c r="C32" s="27" t="s">
        <v>41</v>
      </c>
      <c r="D32" s="29" t="s">
        <v>42</v>
      </c>
      <c r="E32" s="36"/>
      <c r="F32" s="37"/>
      <c r="G32" s="37"/>
      <c r="H32" s="37"/>
      <c r="I32" s="6"/>
      <c r="J32" s="6"/>
      <c r="K32" s="6"/>
    </row>
    <row r="33" spans="1:11" ht="17.25" customHeight="1">
      <c r="A33" s="33"/>
      <c r="B33" s="33"/>
      <c r="C33" s="27" t="s">
        <v>43</v>
      </c>
      <c r="D33" s="29" t="s">
        <v>44</v>
      </c>
      <c r="E33" s="36">
        <v>300000</v>
      </c>
      <c r="F33" s="37"/>
      <c r="G33" s="37"/>
      <c r="H33" s="37">
        <v>113382</v>
      </c>
      <c r="I33" s="6"/>
      <c r="J33" s="6"/>
      <c r="K33" s="6"/>
    </row>
    <row r="34" spans="1:11" ht="18" customHeight="1">
      <c r="A34" s="33"/>
      <c r="B34" s="33"/>
      <c r="C34" s="27" t="s">
        <v>45</v>
      </c>
      <c r="D34" s="29" t="s">
        <v>46</v>
      </c>
      <c r="E34" s="36">
        <v>1450</v>
      </c>
      <c r="F34" s="36"/>
      <c r="G34" s="36"/>
      <c r="H34" s="37">
        <v>1477</v>
      </c>
      <c r="I34" s="6"/>
      <c r="J34" s="6"/>
      <c r="K34" s="6"/>
    </row>
    <row r="35" spans="1:11" ht="15">
      <c r="A35" s="21" t="s">
        <v>47</v>
      </c>
      <c r="B35" s="34"/>
      <c r="C35" s="22"/>
      <c r="D35" s="24" t="s">
        <v>48</v>
      </c>
      <c r="E35" s="25">
        <f>E36+E38</f>
        <v>124591</v>
      </c>
      <c r="F35" s="25">
        <f>F36+F38</f>
        <v>0</v>
      </c>
      <c r="G35" s="25">
        <v>0</v>
      </c>
      <c r="H35" s="26">
        <f>H36+H38</f>
        <v>126326</v>
      </c>
      <c r="I35" s="6"/>
      <c r="J35" s="6"/>
      <c r="K35" s="6"/>
    </row>
    <row r="36" spans="1:11" ht="15">
      <c r="A36" s="33"/>
      <c r="B36" s="27" t="s">
        <v>49</v>
      </c>
      <c r="C36" s="27"/>
      <c r="D36" s="29" t="s">
        <v>50</v>
      </c>
      <c r="E36" s="30">
        <v>85091</v>
      </c>
      <c r="F36" s="30">
        <v>0</v>
      </c>
      <c r="G36" s="30">
        <v>0</v>
      </c>
      <c r="H36" s="31">
        <v>85091</v>
      </c>
      <c r="I36" s="6"/>
      <c r="J36" s="6"/>
      <c r="K36" s="6"/>
    </row>
    <row r="37" spans="1:11" ht="42.75" customHeight="1">
      <c r="A37" s="33"/>
      <c r="B37" s="33"/>
      <c r="C37" s="27" t="s">
        <v>51</v>
      </c>
      <c r="D37" s="29" t="s">
        <v>52</v>
      </c>
      <c r="E37" s="30">
        <v>85091</v>
      </c>
      <c r="F37" s="31"/>
      <c r="G37" s="31"/>
      <c r="H37" s="31">
        <v>85091</v>
      </c>
      <c r="I37" s="6"/>
      <c r="J37" s="6"/>
      <c r="K37" s="6"/>
    </row>
    <row r="38" spans="1:11" ht="15">
      <c r="A38" s="33"/>
      <c r="B38" s="33" t="s">
        <v>53</v>
      </c>
      <c r="C38" s="27"/>
      <c r="D38" s="29" t="s">
        <v>54</v>
      </c>
      <c r="E38" s="30">
        <f>E39</f>
        <v>39500</v>
      </c>
      <c r="F38" s="30">
        <f>F39</f>
        <v>0</v>
      </c>
      <c r="G38" s="30"/>
      <c r="H38" s="31">
        <f>H39+H40</f>
        <v>41235</v>
      </c>
      <c r="I38" s="6"/>
      <c r="J38" s="6"/>
      <c r="K38" s="6"/>
    </row>
    <row r="39" spans="1:11" ht="15">
      <c r="A39" s="33"/>
      <c r="B39" s="33"/>
      <c r="C39" s="27" t="s">
        <v>55</v>
      </c>
      <c r="D39" s="29" t="s">
        <v>56</v>
      </c>
      <c r="E39" s="30">
        <v>39500</v>
      </c>
      <c r="F39" s="30"/>
      <c r="G39" s="30"/>
      <c r="H39" s="31">
        <v>39543</v>
      </c>
      <c r="I39" s="6"/>
      <c r="J39" s="6"/>
      <c r="K39" s="6"/>
    </row>
    <row r="40" spans="1:11" ht="41.25">
      <c r="A40" s="33"/>
      <c r="B40" s="33"/>
      <c r="C40" s="27" t="s">
        <v>57</v>
      </c>
      <c r="D40" s="29" t="s">
        <v>58</v>
      </c>
      <c r="E40" s="30"/>
      <c r="F40" s="30"/>
      <c r="G40" s="30"/>
      <c r="H40" s="31">
        <v>1692</v>
      </c>
      <c r="I40" s="6"/>
      <c r="J40" s="6"/>
      <c r="K40" s="6"/>
    </row>
    <row r="41" spans="1:11" ht="43.5">
      <c r="A41" s="21" t="s">
        <v>59</v>
      </c>
      <c r="B41" s="34"/>
      <c r="C41" s="22"/>
      <c r="D41" s="24" t="s">
        <v>60</v>
      </c>
      <c r="E41" s="25">
        <f>E42+E44</f>
        <v>13914</v>
      </c>
      <c r="F41" s="25">
        <f>F42+F44</f>
        <v>0</v>
      </c>
      <c r="G41" s="25">
        <f>G42+G44</f>
        <v>0</v>
      </c>
      <c r="H41" s="26">
        <f>H42+H44</f>
        <v>13914</v>
      </c>
      <c r="I41" s="6"/>
      <c r="J41" s="6"/>
      <c r="K41" s="6"/>
    </row>
    <row r="42" spans="1:11" ht="27.75">
      <c r="A42" s="33"/>
      <c r="B42" s="27" t="s">
        <v>61</v>
      </c>
      <c r="C42" s="27"/>
      <c r="D42" s="29" t="s">
        <v>62</v>
      </c>
      <c r="E42" s="30">
        <f>E43</f>
        <v>1500</v>
      </c>
      <c r="F42" s="30">
        <f>F43</f>
        <v>0</v>
      </c>
      <c r="G42" s="30">
        <f>G43</f>
        <v>0</v>
      </c>
      <c r="H42" s="31">
        <f>H43</f>
        <v>1500</v>
      </c>
      <c r="I42" s="6"/>
      <c r="J42" s="6"/>
      <c r="K42" s="6"/>
    </row>
    <row r="43" spans="1:11" ht="42" customHeight="1">
      <c r="A43" s="33"/>
      <c r="B43" s="33"/>
      <c r="C43" s="27" t="s">
        <v>63</v>
      </c>
      <c r="D43" s="29" t="s">
        <v>64</v>
      </c>
      <c r="E43" s="30">
        <v>1500</v>
      </c>
      <c r="F43" s="31"/>
      <c r="G43" s="31"/>
      <c r="H43" s="31">
        <f>E43+F43-G43</f>
        <v>1500</v>
      </c>
      <c r="I43" s="6"/>
      <c r="J43" s="6"/>
      <c r="K43" s="6"/>
    </row>
    <row r="44" spans="1:11" ht="15">
      <c r="A44" s="33"/>
      <c r="B44" s="27" t="s">
        <v>65</v>
      </c>
      <c r="C44" s="27"/>
      <c r="D44" s="29" t="s">
        <v>66</v>
      </c>
      <c r="E44" s="30">
        <f>E45</f>
        <v>12414</v>
      </c>
      <c r="F44" s="31">
        <f>F45</f>
        <v>0</v>
      </c>
      <c r="G44" s="31">
        <f>G45</f>
        <v>0</v>
      </c>
      <c r="H44" s="31">
        <f>H45</f>
        <v>12414</v>
      </c>
      <c r="I44" s="6"/>
      <c r="J44" s="6"/>
      <c r="K44" s="6"/>
    </row>
    <row r="45" spans="1:11" ht="42.75" customHeight="1">
      <c r="A45" s="33"/>
      <c r="B45" s="33"/>
      <c r="C45" s="27" t="s">
        <v>67</v>
      </c>
      <c r="D45" s="29" t="s">
        <v>68</v>
      </c>
      <c r="E45" s="30">
        <v>12414</v>
      </c>
      <c r="F45" s="31"/>
      <c r="G45" s="31"/>
      <c r="H45" s="31">
        <f>E45+F45-G45</f>
        <v>12414</v>
      </c>
      <c r="I45" s="6"/>
      <c r="J45" s="6"/>
      <c r="K45" s="6"/>
    </row>
    <row r="46" spans="1:11" ht="12.75" hidden="1">
      <c r="A46" s="21" t="s">
        <v>69</v>
      </c>
      <c r="B46" s="34"/>
      <c r="C46" s="22"/>
      <c r="D46" s="24" t="s">
        <v>70</v>
      </c>
      <c r="E46" s="35">
        <v>0</v>
      </c>
      <c r="F46" s="35">
        <v>0</v>
      </c>
      <c r="G46" s="35">
        <v>0</v>
      </c>
      <c r="H46" s="38">
        <v>0</v>
      </c>
      <c r="I46" s="6"/>
      <c r="J46" s="6"/>
      <c r="K46" s="6"/>
    </row>
    <row r="47" spans="1:11" ht="12.75" hidden="1">
      <c r="A47" s="33"/>
      <c r="B47" s="27" t="s">
        <v>71</v>
      </c>
      <c r="C47" s="27"/>
      <c r="D47" s="29" t="s">
        <v>72</v>
      </c>
      <c r="E47" s="36">
        <f>E48</f>
        <v>0</v>
      </c>
      <c r="F47" s="36">
        <f>F48</f>
        <v>0</v>
      </c>
      <c r="G47" s="36">
        <f>G48</f>
        <v>0</v>
      </c>
      <c r="H47" s="39">
        <v>0</v>
      </c>
      <c r="I47" s="6"/>
      <c r="J47" s="6"/>
      <c r="K47" s="6"/>
    </row>
    <row r="48" spans="1:11" ht="12.75" hidden="1">
      <c r="A48" s="33"/>
      <c r="B48" s="33"/>
      <c r="C48" s="27" t="s">
        <v>73</v>
      </c>
      <c r="D48" s="29" t="s">
        <v>74</v>
      </c>
      <c r="E48" s="36"/>
      <c r="F48" s="37"/>
      <c r="G48" s="37"/>
      <c r="H48" s="39">
        <v>0</v>
      </c>
      <c r="I48" s="6"/>
      <c r="J48" s="6"/>
      <c r="K48" s="6"/>
    </row>
    <row r="49" spans="1:11" ht="20.25" customHeight="1">
      <c r="A49" s="40" t="s">
        <v>75</v>
      </c>
      <c r="B49" s="40"/>
      <c r="C49" s="21"/>
      <c r="D49" s="24" t="s">
        <v>76</v>
      </c>
      <c r="E49" s="35"/>
      <c r="F49" s="35"/>
      <c r="G49" s="35"/>
      <c r="H49" s="38">
        <f>H50</f>
        <v>61</v>
      </c>
      <c r="I49" s="6"/>
      <c r="J49" s="6"/>
      <c r="K49" s="6"/>
    </row>
    <row r="50" spans="1:11" ht="15">
      <c r="A50" s="33"/>
      <c r="B50" s="33" t="s">
        <v>77</v>
      </c>
      <c r="C50" s="27"/>
      <c r="D50" s="29" t="s">
        <v>78</v>
      </c>
      <c r="E50" s="36"/>
      <c r="F50" s="36"/>
      <c r="G50" s="36"/>
      <c r="H50" s="41">
        <f>H51</f>
        <v>61</v>
      </c>
      <c r="I50" s="6"/>
      <c r="J50" s="6"/>
      <c r="K50" s="6"/>
    </row>
    <row r="51" spans="1:11" ht="15">
      <c r="A51" s="33"/>
      <c r="B51" s="33"/>
      <c r="C51" s="27" t="s">
        <v>79</v>
      </c>
      <c r="D51" s="29" t="s">
        <v>80</v>
      </c>
      <c r="E51" s="36"/>
      <c r="F51" s="36"/>
      <c r="G51" s="36"/>
      <c r="H51" s="41">
        <v>61</v>
      </c>
      <c r="I51" s="6"/>
      <c r="J51" s="6"/>
      <c r="K51" s="6"/>
    </row>
    <row r="52" spans="1:11" ht="57" customHeight="1">
      <c r="A52" s="21" t="s">
        <v>81</v>
      </c>
      <c r="B52" s="34"/>
      <c r="C52" s="22"/>
      <c r="D52" s="24" t="s">
        <v>82</v>
      </c>
      <c r="E52" s="25">
        <f>E53+E56+E69+E71+E73</f>
        <v>3927699</v>
      </c>
      <c r="F52" s="25">
        <f>F53+F56+F69+F71+F73</f>
        <v>0</v>
      </c>
      <c r="G52" s="25">
        <f>G53+G56+G69+G71+G73</f>
        <v>0</v>
      </c>
      <c r="H52" s="26">
        <f>H53+H56+H69+H71+H73</f>
        <v>3798538</v>
      </c>
      <c r="I52" s="6"/>
      <c r="J52" s="6"/>
      <c r="K52" s="6"/>
    </row>
    <row r="53" spans="1:11" ht="20.25" customHeight="1">
      <c r="A53" s="33"/>
      <c r="B53" s="27" t="s">
        <v>83</v>
      </c>
      <c r="C53" s="27"/>
      <c r="D53" s="29" t="s">
        <v>84</v>
      </c>
      <c r="E53" s="30">
        <f>E54</f>
        <v>5380</v>
      </c>
      <c r="F53" s="30">
        <f>F54</f>
        <v>0</v>
      </c>
      <c r="G53" s="30">
        <f>G54</f>
        <v>0</v>
      </c>
      <c r="H53" s="31">
        <f>H54+H55</f>
        <v>144</v>
      </c>
      <c r="I53" s="6"/>
      <c r="J53" s="6"/>
      <c r="K53" s="6"/>
    </row>
    <row r="54" spans="1:11" ht="27.75">
      <c r="A54" s="33"/>
      <c r="B54" s="33"/>
      <c r="C54" s="27" t="s">
        <v>85</v>
      </c>
      <c r="D54" s="29" t="s">
        <v>86</v>
      </c>
      <c r="E54" s="30">
        <v>5380</v>
      </c>
      <c r="F54" s="31"/>
      <c r="G54" s="31"/>
      <c r="H54" s="31">
        <v>133</v>
      </c>
      <c r="I54" s="6"/>
      <c r="J54" s="6"/>
      <c r="K54" s="6"/>
    </row>
    <row r="55" spans="1:11" ht="15">
      <c r="A55" s="33"/>
      <c r="B55" s="33"/>
      <c r="C55" s="27" t="s">
        <v>87</v>
      </c>
      <c r="D55" s="29" t="s">
        <v>88</v>
      </c>
      <c r="E55" s="30"/>
      <c r="F55" s="30"/>
      <c r="G55" s="30"/>
      <c r="H55" s="31">
        <v>11</v>
      </c>
      <c r="I55" s="6"/>
      <c r="J55" s="6"/>
      <c r="K55" s="6"/>
    </row>
    <row r="56" spans="1:11" ht="44.25" customHeight="1">
      <c r="A56" s="33"/>
      <c r="B56" s="27" t="s">
        <v>89</v>
      </c>
      <c r="C56" s="33"/>
      <c r="D56" s="29" t="s">
        <v>90</v>
      </c>
      <c r="E56" s="30">
        <v>2868356</v>
      </c>
      <c r="F56" s="30"/>
      <c r="G56" s="30">
        <f>G57+G58+G59+G60+G61+G63+G64+G65+G66</f>
        <v>0</v>
      </c>
      <c r="H56" s="31">
        <f>H57+H58+H59+H60+H61+H63+H64+H65+H66+H67+H68+H62</f>
        <v>2798298</v>
      </c>
      <c r="I56" s="6"/>
      <c r="J56" s="6"/>
      <c r="K56" s="6"/>
    </row>
    <row r="57" spans="1:11" ht="15">
      <c r="A57" s="33"/>
      <c r="B57" s="33"/>
      <c r="C57" s="27" t="s">
        <v>91</v>
      </c>
      <c r="D57" s="29" t="s">
        <v>92</v>
      </c>
      <c r="E57" s="30">
        <v>1700000</v>
      </c>
      <c r="F57" s="31"/>
      <c r="G57" s="31"/>
      <c r="H57" s="31">
        <v>1696371</v>
      </c>
      <c r="I57" s="6"/>
      <c r="J57" s="6"/>
      <c r="K57" s="6"/>
    </row>
    <row r="58" spans="1:11" ht="15">
      <c r="A58" s="33"/>
      <c r="B58" s="33"/>
      <c r="C58" s="27" t="s">
        <v>93</v>
      </c>
      <c r="D58" s="29" t="s">
        <v>94</v>
      </c>
      <c r="E58" s="30">
        <v>795838</v>
      </c>
      <c r="F58" s="31"/>
      <c r="G58" s="31"/>
      <c r="H58" s="31">
        <v>705343</v>
      </c>
      <c r="I58" s="6"/>
      <c r="J58" s="6"/>
      <c r="K58" s="6"/>
    </row>
    <row r="59" spans="1:11" ht="15">
      <c r="A59" s="33"/>
      <c r="B59" s="33"/>
      <c r="C59" s="27" t="s">
        <v>95</v>
      </c>
      <c r="D59" s="29" t="s">
        <v>96</v>
      </c>
      <c r="E59" s="30">
        <v>98000</v>
      </c>
      <c r="F59" s="31"/>
      <c r="G59" s="31"/>
      <c r="H59" s="31">
        <v>98143</v>
      </c>
      <c r="I59" s="6"/>
      <c r="J59" s="6"/>
      <c r="K59" s="6"/>
    </row>
    <row r="60" spans="1:11" ht="15">
      <c r="A60" s="33"/>
      <c r="B60" s="33"/>
      <c r="C60" s="27" t="s">
        <v>97</v>
      </c>
      <c r="D60" s="29" t="s">
        <v>98</v>
      </c>
      <c r="E60" s="30">
        <v>94800</v>
      </c>
      <c r="F60" s="31"/>
      <c r="G60" s="31"/>
      <c r="H60" s="31">
        <v>108599</v>
      </c>
      <c r="I60" s="6"/>
      <c r="J60" s="6"/>
      <c r="K60" s="6"/>
    </row>
    <row r="61" spans="1:11" ht="15">
      <c r="A61" s="33"/>
      <c r="B61" s="33"/>
      <c r="C61" s="27" t="s">
        <v>99</v>
      </c>
      <c r="D61" s="29" t="s">
        <v>100</v>
      </c>
      <c r="E61" s="30">
        <v>2550</v>
      </c>
      <c r="F61" s="31"/>
      <c r="G61" s="31"/>
      <c r="H61" s="31">
        <v>4582</v>
      </c>
      <c r="I61" s="6"/>
      <c r="J61" s="6"/>
      <c r="K61" s="6"/>
    </row>
    <row r="62" spans="1:11" ht="15">
      <c r="A62" s="33"/>
      <c r="B62" s="33"/>
      <c r="C62" s="27" t="s">
        <v>101</v>
      </c>
      <c r="D62" s="29" t="s">
        <v>102</v>
      </c>
      <c r="E62" s="30">
        <v>1000</v>
      </c>
      <c r="F62" s="31"/>
      <c r="G62" s="31"/>
      <c r="H62" s="31">
        <v>1160</v>
      </c>
      <c r="I62" s="6"/>
      <c r="J62" s="6"/>
      <c r="K62" s="6"/>
    </row>
    <row r="63" spans="1:11" ht="15">
      <c r="A63" s="33"/>
      <c r="B63" s="33"/>
      <c r="C63" s="27" t="s">
        <v>103</v>
      </c>
      <c r="D63" s="29" t="s">
        <v>104</v>
      </c>
      <c r="E63" s="30">
        <v>53000</v>
      </c>
      <c r="F63" s="31"/>
      <c r="G63" s="31"/>
      <c r="H63" s="31">
        <v>54016</v>
      </c>
      <c r="I63" s="6"/>
      <c r="J63" s="6"/>
      <c r="K63" s="6"/>
    </row>
    <row r="64" spans="1:11" ht="17.25" customHeight="1">
      <c r="A64" s="33"/>
      <c r="B64" s="33"/>
      <c r="C64" s="27" t="s">
        <v>105</v>
      </c>
      <c r="D64" s="29" t="s">
        <v>106</v>
      </c>
      <c r="E64" s="30">
        <v>10000</v>
      </c>
      <c r="F64" s="31"/>
      <c r="G64" s="31"/>
      <c r="H64" s="31">
        <v>10335</v>
      </c>
      <c r="I64" s="6"/>
      <c r="J64" s="6"/>
      <c r="K64" s="6"/>
    </row>
    <row r="65" spans="1:11" ht="32.25" customHeight="1">
      <c r="A65" s="33"/>
      <c r="B65" s="33"/>
      <c r="C65" s="27" t="s">
        <v>107</v>
      </c>
      <c r="D65" s="29" t="s">
        <v>108</v>
      </c>
      <c r="E65" s="30">
        <v>3068</v>
      </c>
      <c r="F65" s="31"/>
      <c r="G65" s="31"/>
      <c r="H65" s="31">
        <v>1708</v>
      </c>
      <c r="I65" s="6"/>
      <c r="J65" s="6"/>
      <c r="K65" s="6"/>
    </row>
    <row r="66" spans="1:11" ht="15">
      <c r="A66" s="33"/>
      <c r="B66" s="33"/>
      <c r="C66" s="27" t="s">
        <v>109</v>
      </c>
      <c r="D66" s="29" t="s">
        <v>110</v>
      </c>
      <c r="E66" s="30">
        <v>75800</v>
      </c>
      <c r="F66" s="31"/>
      <c r="G66" s="31"/>
      <c r="H66" s="31">
        <v>79179</v>
      </c>
      <c r="I66" s="6"/>
      <c r="J66" s="6"/>
      <c r="K66" s="6"/>
    </row>
    <row r="67" spans="1:11" ht="15">
      <c r="A67" s="33"/>
      <c r="B67" s="33"/>
      <c r="C67" s="27" t="s">
        <v>111</v>
      </c>
      <c r="D67" s="29" t="s">
        <v>112</v>
      </c>
      <c r="E67" s="30">
        <v>7700</v>
      </c>
      <c r="F67" s="30"/>
      <c r="G67" s="30"/>
      <c r="H67" s="31">
        <v>8866</v>
      </c>
      <c r="I67" s="6"/>
      <c r="J67" s="6"/>
      <c r="K67" s="6"/>
    </row>
    <row r="68" spans="1:11" ht="17.25" customHeight="1">
      <c r="A68" s="33"/>
      <c r="B68" s="33"/>
      <c r="C68" s="27" t="s">
        <v>113</v>
      </c>
      <c r="D68" s="29" t="s">
        <v>114</v>
      </c>
      <c r="E68" s="30">
        <v>26600</v>
      </c>
      <c r="F68" s="30"/>
      <c r="G68" s="30"/>
      <c r="H68" s="31">
        <v>29996</v>
      </c>
      <c r="I68" s="6"/>
      <c r="J68" s="6"/>
      <c r="K68" s="6"/>
    </row>
    <row r="69" spans="1:11" ht="27" customHeight="1">
      <c r="A69" s="33"/>
      <c r="B69" s="27" t="s">
        <v>115</v>
      </c>
      <c r="C69" s="27"/>
      <c r="D69" s="29" t="s">
        <v>116</v>
      </c>
      <c r="E69" s="30">
        <f>E70</f>
        <v>64510</v>
      </c>
      <c r="F69" s="30">
        <f>F70</f>
        <v>0</v>
      </c>
      <c r="G69" s="30">
        <f>G70</f>
        <v>0</v>
      </c>
      <c r="H69" s="31">
        <f>H70</f>
        <v>28437</v>
      </c>
      <c r="I69" s="6"/>
      <c r="J69" s="6"/>
      <c r="K69" s="6"/>
    </row>
    <row r="70" spans="1:11" ht="15">
      <c r="A70" s="33"/>
      <c r="B70" s="27"/>
      <c r="C70" s="27" t="s">
        <v>117</v>
      </c>
      <c r="D70" s="29" t="s">
        <v>118</v>
      </c>
      <c r="E70" s="30">
        <v>64510</v>
      </c>
      <c r="F70" s="31"/>
      <c r="G70" s="31"/>
      <c r="H70" s="31">
        <v>28437</v>
      </c>
      <c r="I70" s="6"/>
      <c r="J70" s="6"/>
      <c r="K70" s="6"/>
    </row>
    <row r="71" spans="1:11" ht="15">
      <c r="A71" s="33"/>
      <c r="B71" s="27" t="s">
        <v>119</v>
      </c>
      <c r="C71" s="27"/>
      <c r="D71" s="29" t="s">
        <v>120</v>
      </c>
      <c r="E71" s="30">
        <f>E72</f>
        <v>9312</v>
      </c>
      <c r="F71" s="31"/>
      <c r="G71" s="31"/>
      <c r="H71" s="31">
        <f>H72</f>
        <v>12887</v>
      </c>
      <c r="I71" s="6"/>
      <c r="J71" s="6"/>
      <c r="K71" s="6"/>
    </row>
    <row r="72" spans="1:11" ht="15">
      <c r="A72" s="33"/>
      <c r="B72" s="33"/>
      <c r="C72" s="27" t="s">
        <v>121</v>
      </c>
      <c r="D72" s="29" t="s">
        <v>122</v>
      </c>
      <c r="E72" s="30">
        <v>9312</v>
      </c>
      <c r="F72" s="31"/>
      <c r="G72" s="31"/>
      <c r="H72" s="31">
        <v>12887</v>
      </c>
      <c r="I72" s="6"/>
      <c r="J72" s="6"/>
      <c r="K72" s="6"/>
    </row>
    <row r="73" spans="1:11" ht="15">
      <c r="A73" s="33"/>
      <c r="B73" s="27" t="s">
        <v>123</v>
      </c>
      <c r="C73" s="27"/>
      <c r="D73" s="29" t="s">
        <v>124</v>
      </c>
      <c r="E73" s="30">
        <f>E74+E75</f>
        <v>980141</v>
      </c>
      <c r="F73" s="30">
        <f>F74+F75</f>
        <v>0</v>
      </c>
      <c r="G73" s="30">
        <f>G74+G75</f>
        <v>0</v>
      </c>
      <c r="H73" s="31">
        <f>H74+H75</f>
        <v>958772</v>
      </c>
      <c r="I73" s="6"/>
      <c r="J73" s="6"/>
      <c r="K73" s="6"/>
    </row>
    <row r="74" spans="1:11" ht="15">
      <c r="A74" s="33"/>
      <c r="B74" s="27"/>
      <c r="C74" s="27" t="s">
        <v>125</v>
      </c>
      <c r="D74" s="29" t="s">
        <v>126</v>
      </c>
      <c r="E74" s="30">
        <v>978901</v>
      </c>
      <c r="F74" s="31"/>
      <c r="G74" s="31"/>
      <c r="H74" s="31">
        <v>955980</v>
      </c>
      <c r="I74" s="6"/>
      <c r="J74" s="6"/>
      <c r="K74" s="6"/>
    </row>
    <row r="75" spans="1:11" ht="18" customHeight="1">
      <c r="A75" s="33"/>
      <c r="B75" s="27"/>
      <c r="C75" s="27" t="s">
        <v>127</v>
      </c>
      <c r="D75" s="29" t="s">
        <v>128</v>
      </c>
      <c r="E75" s="30">
        <v>1240</v>
      </c>
      <c r="F75" s="31"/>
      <c r="G75" s="31"/>
      <c r="H75" s="31">
        <v>2792</v>
      </c>
      <c r="I75" s="6"/>
      <c r="J75" s="6"/>
      <c r="K75" s="6"/>
    </row>
    <row r="76" spans="1:11" ht="15">
      <c r="A76" s="21" t="s">
        <v>129</v>
      </c>
      <c r="B76" s="22"/>
      <c r="C76" s="34"/>
      <c r="D76" s="24" t="s">
        <v>130</v>
      </c>
      <c r="E76" s="25">
        <f>E77+E81+E83+E79</f>
        <v>9730403</v>
      </c>
      <c r="F76" s="25">
        <f>F77+F81+F83+F79</f>
        <v>0</v>
      </c>
      <c r="G76" s="25">
        <f>G77+G81+G83+G79</f>
        <v>0</v>
      </c>
      <c r="H76" s="26">
        <f>H77+H79+H81+H83</f>
        <v>9734571</v>
      </c>
      <c r="I76" s="6"/>
      <c r="J76" s="6"/>
      <c r="K76" s="6"/>
    </row>
    <row r="77" spans="1:11" ht="27.75">
      <c r="A77" s="33"/>
      <c r="B77" s="27" t="s">
        <v>131</v>
      </c>
      <c r="C77" s="33"/>
      <c r="D77" s="29" t="s">
        <v>132</v>
      </c>
      <c r="E77" s="30">
        <f>E78</f>
        <v>6682225</v>
      </c>
      <c r="F77" s="30">
        <f>F78</f>
        <v>0</v>
      </c>
      <c r="G77" s="30">
        <f>G78</f>
        <v>0</v>
      </c>
      <c r="H77" s="31">
        <f>H78</f>
        <v>6682225</v>
      </c>
      <c r="I77" s="6"/>
      <c r="J77" s="6"/>
      <c r="K77" s="6"/>
    </row>
    <row r="78" spans="1:11" ht="15">
      <c r="A78" s="33"/>
      <c r="B78" s="33"/>
      <c r="C78" s="27" t="s">
        <v>133</v>
      </c>
      <c r="D78" s="29" t="s">
        <v>134</v>
      </c>
      <c r="E78" s="30">
        <v>6682225</v>
      </c>
      <c r="F78" s="31"/>
      <c r="G78" s="31"/>
      <c r="H78" s="31">
        <f>E78+F78-G78</f>
        <v>6682225</v>
      </c>
      <c r="I78" s="6"/>
      <c r="J78" s="6"/>
      <c r="K78" s="6"/>
    </row>
    <row r="79" spans="1:11" ht="20.25" customHeight="1">
      <c r="A79" s="33"/>
      <c r="B79" s="27" t="s">
        <v>135</v>
      </c>
      <c r="C79" s="27"/>
      <c r="D79" s="29" t="s">
        <v>136</v>
      </c>
      <c r="E79" s="30">
        <f>E80</f>
        <v>136962</v>
      </c>
      <c r="F79" s="30">
        <f>F80</f>
        <v>0</v>
      </c>
      <c r="G79" s="30">
        <f>G80</f>
        <v>0</v>
      </c>
      <c r="H79" s="31">
        <f>H80</f>
        <v>136962</v>
      </c>
      <c r="I79" s="6"/>
      <c r="J79" s="6"/>
      <c r="K79" s="6"/>
    </row>
    <row r="80" spans="1:11" ht="15">
      <c r="A80" s="33"/>
      <c r="B80" s="33"/>
      <c r="C80" s="27" t="s">
        <v>137</v>
      </c>
      <c r="D80" s="29" t="s">
        <v>138</v>
      </c>
      <c r="E80" s="30">
        <v>136962</v>
      </c>
      <c r="F80" s="31"/>
      <c r="G80" s="31"/>
      <c r="H80" s="31">
        <f>E80+F80--G80</f>
        <v>136962</v>
      </c>
      <c r="I80" s="6"/>
      <c r="J80" s="6"/>
      <c r="K80" s="6"/>
    </row>
    <row r="81" spans="1:11" ht="15">
      <c r="A81" s="33"/>
      <c r="B81" s="27" t="s">
        <v>139</v>
      </c>
      <c r="C81" s="27"/>
      <c r="D81" s="29" t="s">
        <v>140</v>
      </c>
      <c r="E81" s="30">
        <f>E82</f>
        <v>2900116</v>
      </c>
      <c r="F81" s="30">
        <f>F82</f>
        <v>0</v>
      </c>
      <c r="G81" s="30">
        <f>G82</f>
        <v>0</v>
      </c>
      <c r="H81" s="31">
        <f>H82</f>
        <v>2900116</v>
      </c>
      <c r="I81" s="6"/>
      <c r="J81" s="6"/>
      <c r="K81" s="6"/>
    </row>
    <row r="82" spans="1:11" ht="15">
      <c r="A82" s="33"/>
      <c r="B82" s="27"/>
      <c r="C82" s="27" t="s">
        <v>141</v>
      </c>
      <c r="D82" s="29" t="s">
        <v>142</v>
      </c>
      <c r="E82" s="30">
        <v>2900116</v>
      </c>
      <c r="F82" s="31"/>
      <c r="G82" s="31"/>
      <c r="H82" s="31">
        <f>E82+F82-G82</f>
        <v>2900116</v>
      </c>
      <c r="I82" s="6"/>
      <c r="J82" s="6"/>
      <c r="K82" s="6"/>
    </row>
    <row r="83" spans="1:11" ht="15">
      <c r="A83" s="33"/>
      <c r="B83" s="27" t="s">
        <v>143</v>
      </c>
      <c r="C83" s="27"/>
      <c r="D83" s="29" t="s">
        <v>144</v>
      </c>
      <c r="E83" s="30">
        <f>E85</f>
        <v>11100</v>
      </c>
      <c r="F83" s="30">
        <f>F85</f>
        <v>0</v>
      </c>
      <c r="G83" s="30">
        <f>G85</f>
        <v>0</v>
      </c>
      <c r="H83" s="31">
        <f>H85+H84</f>
        <v>15268</v>
      </c>
      <c r="I83" s="6"/>
      <c r="J83" s="6"/>
      <c r="K83" s="6"/>
    </row>
    <row r="84" spans="1:11" ht="15">
      <c r="A84" s="33"/>
      <c r="B84" s="27"/>
      <c r="C84" s="27" t="s">
        <v>145</v>
      </c>
      <c r="D84" s="29" t="s">
        <v>146</v>
      </c>
      <c r="E84" s="30"/>
      <c r="F84" s="30"/>
      <c r="G84" s="30"/>
      <c r="H84" s="31">
        <v>-18</v>
      </c>
      <c r="I84" s="6"/>
      <c r="J84" s="6"/>
      <c r="K84" s="6"/>
    </row>
    <row r="85" spans="1:11" ht="15">
      <c r="A85" s="33"/>
      <c r="B85" s="27"/>
      <c r="C85" s="27" t="s">
        <v>147</v>
      </c>
      <c r="D85" s="29" t="s">
        <v>148</v>
      </c>
      <c r="E85" s="30">
        <v>11100</v>
      </c>
      <c r="F85" s="31"/>
      <c r="G85" s="31"/>
      <c r="H85" s="31">
        <v>15286</v>
      </c>
      <c r="I85" s="6"/>
      <c r="J85" s="6"/>
      <c r="K85" s="6"/>
    </row>
    <row r="86" spans="1:11" ht="15">
      <c r="A86" s="21" t="s">
        <v>149</v>
      </c>
      <c r="B86" s="22"/>
      <c r="C86" s="22"/>
      <c r="D86" s="24" t="s">
        <v>150</v>
      </c>
      <c r="E86" s="25">
        <f>E87+E99+E105+E103+E97</f>
        <v>533789</v>
      </c>
      <c r="F86" s="25">
        <f>F87+F99+F105+F103+F97</f>
        <v>0</v>
      </c>
      <c r="G86" s="25">
        <f>G87+G99+G105+G103</f>
        <v>0</v>
      </c>
      <c r="H86" s="25">
        <f>H87+H99+H105+H103+H97</f>
        <v>511394</v>
      </c>
      <c r="I86" s="6"/>
      <c r="J86" s="6"/>
      <c r="K86" s="6"/>
    </row>
    <row r="87" spans="1:11" ht="15">
      <c r="A87" s="33"/>
      <c r="B87" s="27" t="s">
        <v>151</v>
      </c>
      <c r="C87" s="27"/>
      <c r="D87" s="29" t="s">
        <v>152</v>
      </c>
      <c r="E87" s="30">
        <f>E90+E91+E92+E93+E94+E95+E96+E89</f>
        <v>444893</v>
      </c>
      <c r="F87" s="30">
        <f>F90+F91+F92+F93+F94+F95+F96+F89</f>
        <v>0</v>
      </c>
      <c r="G87" s="30">
        <f>G90+G91+G92+G93+G94+G95+G96</f>
        <v>0</v>
      </c>
      <c r="H87" s="31">
        <f>H90+H91+H92+H93+H94+H95+H96+H89+H88</f>
        <v>429899</v>
      </c>
      <c r="I87" s="6"/>
      <c r="J87" s="6"/>
      <c r="K87" s="6"/>
    </row>
    <row r="88" spans="1:11" ht="15">
      <c r="A88" s="33"/>
      <c r="B88" s="27"/>
      <c r="C88" s="27" t="s">
        <v>153</v>
      </c>
      <c r="D88" s="29" t="s">
        <v>154</v>
      </c>
      <c r="E88" s="30"/>
      <c r="F88" s="30"/>
      <c r="G88" s="30"/>
      <c r="H88" s="31">
        <v>87</v>
      </c>
      <c r="I88" s="6"/>
      <c r="J88" s="6"/>
      <c r="K88" s="6"/>
    </row>
    <row r="89" spans="1:11" ht="15">
      <c r="A89" s="33"/>
      <c r="B89" s="27"/>
      <c r="C89" s="27" t="s">
        <v>155</v>
      </c>
      <c r="D89" s="29" t="s">
        <v>156</v>
      </c>
      <c r="E89" s="30">
        <v>5400</v>
      </c>
      <c r="F89" s="30"/>
      <c r="G89" s="30"/>
      <c r="H89" s="31">
        <v>6157</v>
      </c>
      <c r="I89" s="6"/>
      <c r="J89" s="6"/>
      <c r="K89" s="6"/>
    </row>
    <row r="90" spans="1:11" ht="27.75">
      <c r="A90" s="33"/>
      <c r="B90" s="27"/>
      <c r="C90" s="27" t="s">
        <v>157</v>
      </c>
      <c r="D90" s="29" t="s">
        <v>158</v>
      </c>
      <c r="E90" s="30">
        <v>5871</v>
      </c>
      <c r="F90" s="31"/>
      <c r="G90" s="31"/>
      <c r="H90" s="31">
        <f>E90+F90-G90</f>
        <v>5871</v>
      </c>
      <c r="I90" s="6"/>
      <c r="J90" s="6"/>
      <c r="K90" s="6"/>
    </row>
    <row r="91" spans="1:11" ht="27.75">
      <c r="A91" s="33"/>
      <c r="B91" s="27"/>
      <c r="C91" s="27" t="s">
        <v>159</v>
      </c>
      <c r="D91" s="29" t="s">
        <v>160</v>
      </c>
      <c r="E91" s="30">
        <v>33829</v>
      </c>
      <c r="F91" s="31"/>
      <c r="G91" s="31"/>
      <c r="H91" s="31">
        <v>17991</v>
      </c>
      <c r="I91" s="6"/>
      <c r="J91" s="6"/>
      <c r="K91" s="6"/>
    </row>
    <row r="92" spans="1:11" ht="27.75">
      <c r="A92" s="33"/>
      <c r="B92" s="27"/>
      <c r="C92" s="27" t="s">
        <v>161</v>
      </c>
      <c r="D92" s="29" t="s">
        <v>162</v>
      </c>
      <c r="E92" s="30">
        <v>6500</v>
      </c>
      <c r="F92" s="31"/>
      <c r="G92" s="31"/>
      <c r="H92" s="31">
        <f>E92+F92-G92</f>
        <v>6500</v>
      </c>
      <c r="I92" s="6"/>
      <c r="J92" s="6"/>
      <c r="K92" s="6"/>
    </row>
    <row r="93" spans="1:11" ht="27.75">
      <c r="A93" s="33"/>
      <c r="B93" s="27"/>
      <c r="C93" s="27" t="s">
        <v>163</v>
      </c>
      <c r="D93" s="29" t="s">
        <v>164</v>
      </c>
      <c r="E93" s="30">
        <v>142000</v>
      </c>
      <c r="F93" s="31"/>
      <c r="G93" s="31"/>
      <c r="H93" s="31">
        <f>E93+F93-G93</f>
        <v>142000</v>
      </c>
      <c r="I93" s="6"/>
      <c r="J93" s="6"/>
      <c r="K93" s="6"/>
    </row>
    <row r="94" spans="1:11" ht="12.75" hidden="1">
      <c r="A94" s="33"/>
      <c r="B94" s="33"/>
      <c r="C94" s="28"/>
      <c r="D94" s="29"/>
      <c r="E94" s="30"/>
      <c r="F94" s="31"/>
      <c r="G94" s="31"/>
      <c r="H94" s="31"/>
      <c r="I94" s="6"/>
      <c r="J94" s="6"/>
      <c r="K94" s="6"/>
    </row>
    <row r="95" spans="1:11" ht="12.75" hidden="1">
      <c r="A95" s="33"/>
      <c r="B95" s="33"/>
      <c r="C95" s="28"/>
      <c r="D95" s="29"/>
      <c r="E95" s="30"/>
      <c r="F95" s="31"/>
      <c r="G95" s="31"/>
      <c r="H95" s="31"/>
      <c r="I95" s="6"/>
      <c r="J95" s="6"/>
      <c r="K95" s="6"/>
    </row>
    <row r="96" spans="1:11" ht="27.75" customHeight="1">
      <c r="A96" s="33"/>
      <c r="B96" s="33"/>
      <c r="C96" s="28">
        <v>6333</v>
      </c>
      <c r="D96" s="29" t="s">
        <v>165</v>
      </c>
      <c r="E96" s="30">
        <v>251293</v>
      </c>
      <c r="F96" s="30"/>
      <c r="G96" s="30"/>
      <c r="H96" s="31">
        <f>E96+F96-G96</f>
        <v>251293</v>
      </c>
      <c r="I96" s="6"/>
      <c r="J96" s="6"/>
      <c r="K96" s="6"/>
    </row>
    <row r="97" spans="1:11" ht="15">
      <c r="A97" s="33"/>
      <c r="B97" s="27" t="s">
        <v>166</v>
      </c>
      <c r="C97" s="28"/>
      <c r="D97" s="29" t="s">
        <v>167</v>
      </c>
      <c r="E97" s="30">
        <f>E98</f>
        <v>8984</v>
      </c>
      <c r="F97" s="30">
        <f>F98</f>
        <v>0</v>
      </c>
      <c r="G97" s="30"/>
      <c r="H97" s="31">
        <f>H98</f>
        <v>0</v>
      </c>
      <c r="I97" s="6"/>
      <c r="J97" s="6"/>
      <c r="K97" s="6"/>
    </row>
    <row r="98" spans="1:11" ht="27.75">
      <c r="A98" s="33"/>
      <c r="B98" s="33"/>
      <c r="C98" s="28">
        <v>2033</v>
      </c>
      <c r="D98" s="29" t="s">
        <v>168</v>
      </c>
      <c r="E98" s="30">
        <v>8984</v>
      </c>
      <c r="F98" s="30"/>
      <c r="G98" s="30"/>
      <c r="H98" s="31">
        <v>0</v>
      </c>
      <c r="I98" s="6"/>
      <c r="J98" s="6"/>
      <c r="K98" s="6"/>
    </row>
    <row r="99" spans="1:11" ht="15">
      <c r="A99" s="33"/>
      <c r="B99" s="27" t="s">
        <v>169</v>
      </c>
      <c r="C99" s="28"/>
      <c r="D99" s="29" t="s">
        <v>170</v>
      </c>
      <c r="E99" s="30">
        <f>E100+E101</f>
        <v>33591</v>
      </c>
      <c r="F99" s="30">
        <f>F100+F101</f>
        <v>0</v>
      </c>
      <c r="G99" s="30">
        <f>G100+G101</f>
        <v>0</v>
      </c>
      <c r="H99" s="31">
        <f>H100+H101+H102</f>
        <v>35174</v>
      </c>
      <c r="I99" s="6"/>
      <c r="J99" s="6"/>
      <c r="K99" s="6"/>
    </row>
    <row r="100" spans="1:11" ht="15">
      <c r="A100" s="33"/>
      <c r="B100" s="33"/>
      <c r="C100" s="27" t="s">
        <v>171</v>
      </c>
      <c r="D100" s="29" t="s">
        <v>172</v>
      </c>
      <c r="E100" s="30">
        <v>1800</v>
      </c>
      <c r="F100" s="31"/>
      <c r="G100" s="31"/>
      <c r="H100" s="31">
        <v>2116</v>
      </c>
      <c r="I100" s="6"/>
      <c r="J100" s="6"/>
      <c r="K100" s="6"/>
    </row>
    <row r="101" spans="1:11" ht="27.75">
      <c r="A101" s="33"/>
      <c r="B101" s="33"/>
      <c r="C101" s="27" t="s">
        <v>173</v>
      </c>
      <c r="D101" s="29" t="s">
        <v>174</v>
      </c>
      <c r="E101" s="30">
        <v>31791</v>
      </c>
      <c r="F101" s="31"/>
      <c r="G101" s="31"/>
      <c r="H101" s="31">
        <f>E101+F101-G101</f>
        <v>31791</v>
      </c>
      <c r="I101" s="6"/>
      <c r="J101" s="6"/>
      <c r="K101" s="6"/>
    </row>
    <row r="102" spans="1:11" ht="27.75">
      <c r="A102" s="33"/>
      <c r="B102" s="33"/>
      <c r="C102" s="27" t="s">
        <v>175</v>
      </c>
      <c r="D102" s="29" t="s">
        <v>176</v>
      </c>
      <c r="E102" s="30"/>
      <c r="F102" s="30"/>
      <c r="G102" s="30"/>
      <c r="H102" s="30">
        <v>1267</v>
      </c>
      <c r="I102" s="6"/>
      <c r="J102" s="6"/>
      <c r="K102" s="6"/>
    </row>
    <row r="103" spans="1:11" ht="15">
      <c r="A103" s="33"/>
      <c r="B103" s="33" t="s">
        <v>177</v>
      </c>
      <c r="C103" s="27"/>
      <c r="D103" s="29" t="s">
        <v>178</v>
      </c>
      <c r="E103" s="30">
        <f>E104</f>
        <v>46321</v>
      </c>
      <c r="F103" s="30">
        <f>F104</f>
        <v>0</v>
      </c>
      <c r="G103" s="30">
        <f>G104</f>
        <v>0</v>
      </c>
      <c r="H103" s="30">
        <f>H104</f>
        <v>46321</v>
      </c>
      <c r="I103" s="6"/>
      <c r="J103" s="6"/>
      <c r="K103" s="6"/>
    </row>
    <row r="104" spans="1:11" ht="27.75">
      <c r="A104" s="33"/>
      <c r="B104" s="33"/>
      <c r="C104" s="27" t="s">
        <v>179</v>
      </c>
      <c r="D104" s="29" t="s">
        <v>180</v>
      </c>
      <c r="E104" s="30">
        <v>46321</v>
      </c>
      <c r="F104" s="30"/>
      <c r="G104" s="30"/>
      <c r="H104" s="30">
        <f>E104+F104-G104</f>
        <v>46321</v>
      </c>
      <c r="I104" s="6"/>
      <c r="J104" s="6"/>
      <c r="K104" s="6"/>
    </row>
    <row r="105" spans="1:11" ht="12.75" hidden="1">
      <c r="A105" s="33"/>
      <c r="B105" s="27"/>
      <c r="C105" s="28"/>
      <c r="D105" s="29"/>
      <c r="E105" s="30"/>
      <c r="F105" s="30"/>
      <c r="G105" s="30"/>
      <c r="H105" s="31"/>
      <c r="I105" s="6"/>
      <c r="J105" s="6"/>
      <c r="K105" s="6"/>
    </row>
    <row r="106" spans="1:11" ht="12.75" hidden="1">
      <c r="A106" s="33"/>
      <c r="B106" s="27"/>
      <c r="C106" s="28"/>
      <c r="D106" s="29"/>
      <c r="E106" s="30"/>
      <c r="F106" s="31"/>
      <c r="G106" s="31"/>
      <c r="H106" s="31"/>
      <c r="I106" s="6"/>
      <c r="J106" s="6"/>
      <c r="K106" s="6"/>
    </row>
    <row r="107" spans="1:11" ht="15">
      <c r="A107" s="21" t="s">
        <v>181</v>
      </c>
      <c r="B107" s="22"/>
      <c r="C107" s="23"/>
      <c r="D107" s="24" t="s">
        <v>182</v>
      </c>
      <c r="E107" s="25">
        <f>E108+E110</f>
        <v>126000</v>
      </c>
      <c r="F107" s="25">
        <f>F108+F110</f>
        <v>0</v>
      </c>
      <c r="G107" s="25">
        <f>G108+G110</f>
        <v>0</v>
      </c>
      <c r="H107" s="25">
        <f>H108+H110</f>
        <v>120699</v>
      </c>
      <c r="I107" s="6"/>
      <c r="J107" s="6"/>
      <c r="K107" s="6"/>
    </row>
    <row r="108" spans="1:11" ht="12.75" hidden="1">
      <c r="A108" s="33"/>
      <c r="B108" s="27"/>
      <c r="C108" s="28"/>
      <c r="D108" s="29"/>
      <c r="E108" s="30"/>
      <c r="F108" s="30"/>
      <c r="G108" s="30"/>
      <c r="H108" s="31"/>
      <c r="I108" s="6"/>
      <c r="J108" s="6"/>
      <c r="K108" s="6"/>
    </row>
    <row r="109" spans="1:11" ht="12.75" hidden="1">
      <c r="A109" s="33"/>
      <c r="B109" s="27"/>
      <c r="C109" s="28"/>
      <c r="D109" s="29"/>
      <c r="E109" s="30"/>
      <c r="F109" s="31"/>
      <c r="G109" s="31"/>
      <c r="H109" s="31"/>
      <c r="I109" s="6"/>
      <c r="J109" s="6"/>
      <c r="K109" s="6"/>
    </row>
    <row r="110" spans="1:11" ht="16.5">
      <c r="A110" s="33"/>
      <c r="B110" s="27" t="s">
        <v>183</v>
      </c>
      <c r="C110" s="42"/>
      <c r="D110" s="29" t="s">
        <v>184</v>
      </c>
      <c r="E110" s="30">
        <f>E111</f>
        <v>126000</v>
      </c>
      <c r="F110" s="30">
        <f>F111</f>
        <v>0</v>
      </c>
      <c r="G110" s="30">
        <f>G111</f>
        <v>0</v>
      </c>
      <c r="H110" s="31">
        <f>H111</f>
        <v>120699</v>
      </c>
      <c r="I110" s="6"/>
      <c r="J110" s="6"/>
      <c r="K110" s="6"/>
    </row>
    <row r="111" spans="1:11" ht="15">
      <c r="A111" s="33"/>
      <c r="B111" s="27"/>
      <c r="C111" s="27" t="s">
        <v>185</v>
      </c>
      <c r="D111" s="29" t="s">
        <v>186</v>
      </c>
      <c r="E111" s="30">
        <v>126000</v>
      </c>
      <c r="F111" s="31"/>
      <c r="G111" s="31"/>
      <c r="H111" s="31">
        <v>120699</v>
      </c>
      <c r="I111" s="6"/>
      <c r="J111" s="6"/>
      <c r="K111" s="6"/>
    </row>
    <row r="112" spans="1:11" ht="15">
      <c r="A112" s="21" t="s">
        <v>187</v>
      </c>
      <c r="B112" s="22"/>
      <c r="C112" s="22"/>
      <c r="D112" s="24" t="s">
        <v>188</v>
      </c>
      <c r="E112" s="25">
        <f>E115+E118+E120+E123+E125+E127+E138+E135</f>
        <v>2244599</v>
      </c>
      <c r="F112" s="25">
        <f>F115+F118+F120+F123+F125+F127+F138+F135</f>
        <v>0</v>
      </c>
      <c r="G112" s="25">
        <f>G115+G118+G120+G123+G125+G127+G138+G135</f>
        <v>0</v>
      </c>
      <c r="H112" s="25">
        <f>H115+H118+H120+H123+H125+H127+H138+H135+H113+H133</f>
        <v>2210052</v>
      </c>
      <c r="I112" s="6"/>
      <c r="J112" s="6"/>
      <c r="K112" s="6"/>
    </row>
    <row r="113" spans="1:11" ht="15">
      <c r="A113" s="43"/>
      <c r="B113" s="44" t="s">
        <v>189</v>
      </c>
      <c r="C113" s="44"/>
      <c r="D113" s="45" t="s">
        <v>190</v>
      </c>
      <c r="E113" s="46"/>
      <c r="F113" s="46"/>
      <c r="G113" s="46"/>
      <c r="H113" s="47">
        <f>H114</f>
        <v>369</v>
      </c>
      <c r="I113" s="6"/>
      <c r="J113" s="6"/>
      <c r="K113" s="6"/>
    </row>
    <row r="114" spans="1:11" ht="15">
      <c r="A114" s="43"/>
      <c r="B114" s="44"/>
      <c r="C114" s="44" t="s">
        <v>191</v>
      </c>
      <c r="D114" s="45" t="s">
        <v>192</v>
      </c>
      <c r="E114" s="46"/>
      <c r="F114" s="46"/>
      <c r="G114" s="46"/>
      <c r="H114" s="47">
        <v>369</v>
      </c>
      <c r="I114" s="6"/>
      <c r="J114" s="6"/>
      <c r="K114" s="6"/>
    </row>
    <row r="115" spans="1:11" ht="33" customHeight="1">
      <c r="A115" s="43"/>
      <c r="B115" s="44" t="s">
        <v>193</v>
      </c>
      <c r="C115" s="44"/>
      <c r="D115" s="45" t="s">
        <v>194</v>
      </c>
      <c r="E115" s="47">
        <f>E116+E117</f>
        <v>1512055</v>
      </c>
      <c r="F115" s="47">
        <f>F116+F117</f>
        <v>0</v>
      </c>
      <c r="G115" s="47">
        <f>G116+G117</f>
        <v>0</v>
      </c>
      <c r="H115" s="48">
        <f>H116+H117</f>
        <v>1512055</v>
      </c>
      <c r="I115" s="6"/>
      <c r="J115" s="6"/>
      <c r="K115" s="6"/>
    </row>
    <row r="116" spans="1:11" ht="43.5" customHeight="1">
      <c r="A116" s="43"/>
      <c r="B116" s="44"/>
      <c r="C116" s="44" t="s">
        <v>195</v>
      </c>
      <c r="D116" s="29" t="s">
        <v>196</v>
      </c>
      <c r="E116" s="47">
        <v>1502641</v>
      </c>
      <c r="F116" s="48"/>
      <c r="G116" s="48"/>
      <c r="H116" s="48">
        <f>E116+F116-G116</f>
        <v>1502641</v>
      </c>
      <c r="I116" s="6"/>
      <c r="J116" s="6"/>
      <c r="K116" s="6"/>
    </row>
    <row r="117" spans="1:11" ht="42" customHeight="1">
      <c r="A117" s="43"/>
      <c r="B117" s="44"/>
      <c r="C117" s="44" t="s">
        <v>197</v>
      </c>
      <c r="D117" s="45" t="s">
        <v>198</v>
      </c>
      <c r="E117" s="47">
        <v>9414</v>
      </c>
      <c r="F117" s="48"/>
      <c r="G117" s="48"/>
      <c r="H117" s="48">
        <f>E117+F117-G117</f>
        <v>9414</v>
      </c>
      <c r="I117" s="6"/>
      <c r="J117" s="6"/>
      <c r="K117" s="6"/>
    </row>
    <row r="118" spans="1:11" ht="44.25" customHeight="1">
      <c r="A118" s="33"/>
      <c r="B118" s="27" t="s">
        <v>199</v>
      </c>
      <c r="C118" s="27"/>
      <c r="D118" s="29" t="s">
        <v>200</v>
      </c>
      <c r="E118" s="30">
        <f>E119</f>
        <v>17000</v>
      </c>
      <c r="F118" s="30">
        <f>F119</f>
        <v>0</v>
      </c>
      <c r="G118" s="30">
        <f>G119</f>
        <v>0</v>
      </c>
      <c r="H118" s="31">
        <f>H119</f>
        <v>16461</v>
      </c>
      <c r="I118" s="6"/>
      <c r="J118" s="6"/>
      <c r="K118" s="6"/>
    </row>
    <row r="119" spans="1:11" ht="44.25" customHeight="1">
      <c r="A119" s="33"/>
      <c r="B119" s="27"/>
      <c r="C119" s="27" t="s">
        <v>201</v>
      </c>
      <c r="D119" s="29" t="s">
        <v>202</v>
      </c>
      <c r="E119" s="30">
        <v>17000</v>
      </c>
      <c r="F119" s="31"/>
      <c r="G119" s="31"/>
      <c r="H119" s="31">
        <v>16461</v>
      </c>
      <c r="I119" s="6"/>
      <c r="J119" s="6"/>
      <c r="K119" s="6"/>
    </row>
    <row r="120" spans="1:11" ht="27.75">
      <c r="A120" s="33"/>
      <c r="B120" s="27" t="s">
        <v>203</v>
      </c>
      <c r="C120" s="27"/>
      <c r="D120" s="29" t="s">
        <v>204</v>
      </c>
      <c r="E120" s="30">
        <f>E121+E122</f>
        <v>539057</v>
      </c>
      <c r="F120" s="30">
        <f>F121+F122</f>
        <v>0</v>
      </c>
      <c r="G120" s="30">
        <f>G121+G122</f>
        <v>0</v>
      </c>
      <c r="H120" s="30">
        <f>H121+H122</f>
        <v>499057</v>
      </c>
      <c r="I120" s="6"/>
      <c r="J120" s="6"/>
      <c r="K120" s="6"/>
    </row>
    <row r="121" spans="1:11" ht="45.75" customHeight="1">
      <c r="A121" s="33"/>
      <c r="B121" s="27"/>
      <c r="C121" s="27" t="s">
        <v>205</v>
      </c>
      <c r="D121" s="29" t="s">
        <v>206</v>
      </c>
      <c r="E121" s="30">
        <v>381217</v>
      </c>
      <c r="F121" s="31"/>
      <c r="G121" s="31"/>
      <c r="H121" s="31">
        <f>E121+F121-G121</f>
        <v>381217</v>
      </c>
      <c r="I121" s="6"/>
      <c r="J121" s="6"/>
      <c r="K121" s="6"/>
    </row>
    <row r="122" spans="1:11" ht="27.75">
      <c r="A122" s="33"/>
      <c r="B122" s="27"/>
      <c r="C122" s="27" t="s">
        <v>207</v>
      </c>
      <c r="D122" s="29" t="s">
        <v>208</v>
      </c>
      <c r="E122" s="30">
        <v>157840</v>
      </c>
      <c r="F122" s="30"/>
      <c r="G122" s="30"/>
      <c r="H122" s="31">
        <v>117840</v>
      </c>
      <c r="I122" s="6"/>
      <c r="J122" s="6"/>
      <c r="K122" s="6"/>
    </row>
    <row r="123" spans="1:11" ht="12.75" hidden="1">
      <c r="A123" s="33"/>
      <c r="B123" s="27"/>
      <c r="C123" s="27"/>
      <c r="D123" s="29"/>
      <c r="E123" s="30"/>
      <c r="F123" s="30"/>
      <c r="G123" s="30"/>
      <c r="H123" s="31"/>
      <c r="I123" s="6"/>
      <c r="J123" s="6"/>
      <c r="K123" s="6"/>
    </row>
    <row r="124" spans="1:11" ht="12.75" hidden="1">
      <c r="A124" s="33"/>
      <c r="B124" s="27"/>
      <c r="C124" s="27"/>
      <c r="D124" s="29"/>
      <c r="E124" s="30"/>
      <c r="F124" s="31"/>
      <c r="G124" s="31"/>
      <c r="H124" s="31"/>
      <c r="I124" s="6"/>
      <c r="J124" s="6"/>
      <c r="K124" s="6"/>
    </row>
    <row r="125" spans="1:11" ht="15">
      <c r="A125" s="33"/>
      <c r="B125" s="27" t="s">
        <v>209</v>
      </c>
      <c r="C125" s="27"/>
      <c r="D125" s="29" t="s">
        <v>210</v>
      </c>
      <c r="E125" s="30">
        <f>E126</f>
        <v>3814</v>
      </c>
      <c r="F125" s="30">
        <f>F126</f>
        <v>0</v>
      </c>
      <c r="G125" s="31">
        <f>G126</f>
        <v>0</v>
      </c>
      <c r="H125" s="31">
        <f>H126</f>
        <v>3814</v>
      </c>
      <c r="I125" s="6"/>
      <c r="J125" s="6"/>
      <c r="K125" s="6"/>
    </row>
    <row r="126" spans="1:11" ht="41.25">
      <c r="A126" s="33"/>
      <c r="B126" s="33"/>
      <c r="C126" s="27" t="s">
        <v>211</v>
      </c>
      <c r="D126" s="29" t="s">
        <v>212</v>
      </c>
      <c r="E126" s="30">
        <v>3814</v>
      </c>
      <c r="F126" s="31"/>
      <c r="G126" s="31"/>
      <c r="H126" s="31">
        <f>E126+F126-G126</f>
        <v>3814</v>
      </c>
      <c r="I126" s="6"/>
      <c r="J126" s="6"/>
      <c r="K126" s="6"/>
    </row>
    <row r="127" spans="1:11" ht="15">
      <c r="A127" s="33"/>
      <c r="B127" s="27" t="s">
        <v>213</v>
      </c>
      <c r="C127" s="27"/>
      <c r="D127" s="29" t="s">
        <v>214</v>
      </c>
      <c r="E127" s="30">
        <f>E130+E131</f>
        <v>100000</v>
      </c>
      <c r="F127" s="30">
        <f>F130+F131</f>
        <v>0</v>
      </c>
      <c r="G127" s="30">
        <f>G130+G131</f>
        <v>0</v>
      </c>
      <c r="H127" s="31">
        <f>H130+H131+H128+H129+H132</f>
        <v>103001</v>
      </c>
      <c r="I127" s="6"/>
      <c r="J127" s="6"/>
      <c r="K127" s="6"/>
    </row>
    <row r="128" spans="1:11" ht="15">
      <c r="A128" s="33"/>
      <c r="B128" s="27"/>
      <c r="C128" s="27" t="s">
        <v>215</v>
      </c>
      <c r="D128" s="29" t="s">
        <v>216</v>
      </c>
      <c r="E128" s="30"/>
      <c r="F128" s="30"/>
      <c r="G128" s="30"/>
      <c r="H128" s="31">
        <v>59</v>
      </c>
      <c r="I128" s="6"/>
      <c r="J128" s="6"/>
      <c r="K128" s="6"/>
    </row>
    <row r="129" spans="1:11" ht="15">
      <c r="A129" s="33"/>
      <c r="B129" s="27"/>
      <c r="C129" s="27" t="s">
        <v>217</v>
      </c>
      <c r="D129" s="29" t="s">
        <v>218</v>
      </c>
      <c r="E129" s="30"/>
      <c r="F129" s="30"/>
      <c r="G129" s="30"/>
      <c r="H129" s="31">
        <v>2042</v>
      </c>
      <c r="I129" s="6"/>
      <c r="J129" s="6"/>
      <c r="K129" s="6"/>
    </row>
    <row r="130" spans="1:11" ht="42" customHeight="1">
      <c r="A130" s="33"/>
      <c r="B130" s="33"/>
      <c r="C130" s="27" t="s">
        <v>219</v>
      </c>
      <c r="D130" s="29" t="s">
        <v>220</v>
      </c>
      <c r="E130" s="30">
        <v>36316</v>
      </c>
      <c r="F130" s="31"/>
      <c r="G130" s="31"/>
      <c r="H130" s="31">
        <f>E130+F130-G130</f>
        <v>36316</v>
      </c>
      <c r="I130" s="6"/>
      <c r="J130" s="6"/>
      <c r="K130" s="6"/>
    </row>
    <row r="131" spans="1:11" ht="27.75">
      <c r="A131" s="33"/>
      <c r="B131" s="33"/>
      <c r="C131" s="27" t="s">
        <v>221</v>
      </c>
      <c r="D131" s="29" t="s">
        <v>222</v>
      </c>
      <c r="E131" s="30">
        <v>63684</v>
      </c>
      <c r="F131" s="31"/>
      <c r="G131" s="31"/>
      <c r="H131" s="31">
        <f>E131+F131-G131</f>
        <v>63684</v>
      </c>
      <c r="I131" s="6"/>
      <c r="J131" s="6"/>
      <c r="K131" s="6"/>
    </row>
    <row r="132" spans="1:11" ht="27.75">
      <c r="A132" s="33"/>
      <c r="B132" s="33"/>
      <c r="C132" s="27" t="s">
        <v>223</v>
      </c>
      <c r="D132" s="29" t="s">
        <v>224</v>
      </c>
      <c r="E132" s="30"/>
      <c r="F132" s="30"/>
      <c r="G132" s="30"/>
      <c r="H132" s="31">
        <v>900</v>
      </c>
      <c r="I132" s="6"/>
      <c r="J132" s="6"/>
      <c r="K132" s="6"/>
    </row>
    <row r="133" spans="1:11" ht="15">
      <c r="A133" s="33"/>
      <c r="B133" s="33" t="s">
        <v>225</v>
      </c>
      <c r="C133" s="27"/>
      <c r="D133" s="29" t="s">
        <v>226</v>
      </c>
      <c r="E133" s="30"/>
      <c r="F133" s="30"/>
      <c r="G133" s="30"/>
      <c r="H133" s="31">
        <f>H134</f>
        <v>2622</v>
      </c>
      <c r="I133" s="6"/>
      <c r="J133" s="6"/>
      <c r="K133" s="6"/>
    </row>
    <row r="134" spans="1:11" ht="15">
      <c r="A134" s="33"/>
      <c r="B134" s="33"/>
      <c r="C134" s="27" t="s">
        <v>227</v>
      </c>
      <c r="D134" s="29" t="s">
        <v>228</v>
      </c>
      <c r="E134" s="30"/>
      <c r="F134" s="30"/>
      <c r="G134" s="30"/>
      <c r="H134" s="31">
        <v>2622</v>
      </c>
      <c r="I134" s="6"/>
      <c r="J134" s="6"/>
      <c r="K134" s="6"/>
    </row>
    <row r="135" spans="1:11" ht="15">
      <c r="A135" s="33"/>
      <c r="B135" s="33" t="s">
        <v>229</v>
      </c>
      <c r="C135" s="27"/>
      <c r="D135" s="29" t="s">
        <v>230</v>
      </c>
      <c r="E135" s="30">
        <f>E136</f>
        <v>5078</v>
      </c>
      <c r="F135" s="30">
        <f>F136</f>
        <v>0</v>
      </c>
      <c r="G135" s="30">
        <f>G136</f>
        <v>0</v>
      </c>
      <c r="H135" s="31">
        <f>E135+F135-G135</f>
        <v>5078</v>
      </c>
      <c r="I135" s="6"/>
      <c r="J135" s="6"/>
      <c r="K135" s="6"/>
    </row>
    <row r="136" spans="1:11" ht="41.25">
      <c r="A136" s="33"/>
      <c r="B136" s="33"/>
      <c r="C136" s="27" t="s">
        <v>231</v>
      </c>
      <c r="D136" s="29" t="s">
        <v>232</v>
      </c>
      <c r="E136" s="31">
        <v>5078</v>
      </c>
      <c r="F136" s="31"/>
      <c r="G136" s="31"/>
      <c r="H136" s="31">
        <f>E136+F136-G136</f>
        <v>5078</v>
      </c>
      <c r="I136" s="6"/>
      <c r="J136" s="6"/>
      <c r="K136" s="6"/>
    </row>
    <row r="137" spans="1:11" ht="12.75" hidden="1">
      <c r="A137" s="33"/>
      <c r="B137" s="33"/>
      <c r="C137" s="27"/>
      <c r="D137" s="29"/>
      <c r="E137" s="30"/>
      <c r="F137" s="31"/>
      <c r="G137" s="31"/>
      <c r="H137" s="31"/>
      <c r="I137" s="6"/>
      <c r="J137" s="6"/>
      <c r="K137" s="6"/>
    </row>
    <row r="138" spans="1:11" ht="15">
      <c r="A138" s="33"/>
      <c r="B138" s="27" t="s">
        <v>233</v>
      </c>
      <c r="C138" s="27"/>
      <c r="D138" s="29" t="s">
        <v>234</v>
      </c>
      <c r="E138" s="30">
        <f>E139+E140+E141</f>
        <v>67595</v>
      </c>
      <c r="F138" s="30">
        <f>F139+F140+F141</f>
        <v>0</v>
      </c>
      <c r="G138" s="30">
        <f>G139+G140+G141</f>
        <v>0</v>
      </c>
      <c r="H138" s="31">
        <f>H139+H140+H141</f>
        <v>67595</v>
      </c>
      <c r="I138" s="6"/>
      <c r="J138" s="6"/>
      <c r="K138" s="6"/>
    </row>
    <row r="139" spans="1:11" ht="44.25" customHeight="1">
      <c r="A139" s="33"/>
      <c r="B139" s="33"/>
      <c r="C139" s="27" t="s">
        <v>235</v>
      </c>
      <c r="D139" s="29" t="s">
        <v>236</v>
      </c>
      <c r="E139" s="30"/>
      <c r="F139" s="31"/>
      <c r="G139" s="31"/>
      <c r="H139" s="31">
        <f>E139+F139-G139</f>
        <v>0</v>
      </c>
      <c r="I139" s="6"/>
      <c r="J139" s="6"/>
      <c r="K139" s="6"/>
    </row>
    <row r="140" spans="1:11" ht="27.75">
      <c r="A140" s="33"/>
      <c r="B140" s="33"/>
      <c r="C140" s="27" t="s">
        <v>237</v>
      </c>
      <c r="D140" s="29" t="s">
        <v>238</v>
      </c>
      <c r="E140" s="30">
        <v>48477</v>
      </c>
      <c r="F140" s="31"/>
      <c r="G140" s="31"/>
      <c r="H140" s="31">
        <f>E140+F140-G140</f>
        <v>48477</v>
      </c>
      <c r="I140" s="6"/>
      <c r="J140" s="6"/>
      <c r="K140" s="6"/>
    </row>
    <row r="141" spans="1:11" ht="27.75">
      <c r="A141" s="33"/>
      <c r="B141" s="33"/>
      <c r="C141" s="27" t="s">
        <v>239</v>
      </c>
      <c r="D141" s="29" t="s">
        <v>240</v>
      </c>
      <c r="E141" s="30">
        <v>19118</v>
      </c>
      <c r="F141" s="31"/>
      <c r="G141" s="31"/>
      <c r="H141" s="31">
        <f>E141+F141-G141</f>
        <v>19118</v>
      </c>
      <c r="I141" s="6"/>
      <c r="J141" s="6"/>
      <c r="K141" s="6"/>
    </row>
    <row r="142" spans="1:11" ht="15">
      <c r="A142" s="21" t="s">
        <v>241</v>
      </c>
      <c r="B142" s="34"/>
      <c r="C142" s="22"/>
      <c r="D142" s="24" t="s">
        <v>242</v>
      </c>
      <c r="E142" s="25">
        <f>E143</f>
        <v>10569</v>
      </c>
      <c r="F142" s="25">
        <f>F143</f>
        <v>0</v>
      </c>
      <c r="G142" s="25">
        <f>G143</f>
        <v>0</v>
      </c>
      <c r="H142" s="26">
        <f>H143</f>
        <v>3863</v>
      </c>
      <c r="I142" s="6"/>
      <c r="J142" s="6"/>
      <c r="K142" s="6"/>
    </row>
    <row r="143" spans="1:11" ht="15">
      <c r="A143" s="33"/>
      <c r="B143" s="27" t="s">
        <v>243</v>
      </c>
      <c r="C143" s="27"/>
      <c r="D143" s="29" t="s">
        <v>244</v>
      </c>
      <c r="E143" s="30">
        <f>E144+E146+E145</f>
        <v>10569</v>
      </c>
      <c r="F143" s="30">
        <f>F144+F145+F146</f>
        <v>0</v>
      </c>
      <c r="G143" s="30">
        <f>G144+G145+G146</f>
        <v>0</v>
      </c>
      <c r="H143" s="31">
        <f>H144+H145+H146</f>
        <v>3863</v>
      </c>
      <c r="I143" s="6"/>
      <c r="J143" s="6"/>
      <c r="K143" s="6"/>
    </row>
    <row r="144" spans="1:11" ht="15">
      <c r="A144" s="33"/>
      <c r="B144" s="33"/>
      <c r="C144" s="27" t="s">
        <v>245</v>
      </c>
      <c r="D144" s="29" t="s">
        <v>246</v>
      </c>
      <c r="E144" s="30"/>
      <c r="F144" s="31"/>
      <c r="G144" s="31"/>
      <c r="H144" s="31">
        <v>1363</v>
      </c>
      <c r="I144" s="6"/>
      <c r="J144" s="6"/>
      <c r="K144" s="6"/>
    </row>
    <row r="145" spans="1:11" ht="27.75">
      <c r="A145" s="33"/>
      <c r="B145" s="33"/>
      <c r="C145" s="27" t="s">
        <v>247</v>
      </c>
      <c r="D145" s="29" t="s">
        <v>248</v>
      </c>
      <c r="E145" s="30">
        <v>8069</v>
      </c>
      <c r="F145" s="31"/>
      <c r="G145" s="31"/>
      <c r="H145" s="31">
        <v>0</v>
      </c>
      <c r="I145" s="6"/>
      <c r="J145" s="6"/>
      <c r="K145" s="6"/>
    </row>
    <row r="146" spans="1:11" ht="27.75">
      <c r="A146" s="33"/>
      <c r="B146" s="33"/>
      <c r="C146" s="27" t="s">
        <v>249</v>
      </c>
      <c r="D146" s="29" t="s">
        <v>250</v>
      </c>
      <c r="E146" s="30">
        <v>2500</v>
      </c>
      <c r="F146" s="31"/>
      <c r="G146" s="31"/>
      <c r="H146" s="31">
        <v>2500</v>
      </c>
      <c r="I146" s="6"/>
      <c r="J146" s="6"/>
      <c r="K146" s="6"/>
    </row>
    <row r="147" spans="1:11" ht="15">
      <c r="A147" s="21" t="s">
        <v>251</v>
      </c>
      <c r="B147" s="34"/>
      <c r="C147" s="22"/>
      <c r="D147" s="24" t="s">
        <v>252</v>
      </c>
      <c r="E147" s="25">
        <f>E148+E153+E157</f>
        <v>146773</v>
      </c>
      <c r="F147" s="26">
        <f>F148+F153+F157</f>
        <v>0</v>
      </c>
      <c r="G147" s="26">
        <f>G148+G157</f>
        <v>0</v>
      </c>
      <c r="H147" s="26">
        <f>H148+H153+H157</f>
        <v>139355</v>
      </c>
      <c r="I147" s="6"/>
      <c r="J147" s="6"/>
      <c r="K147" s="6"/>
    </row>
    <row r="148" spans="1:11" ht="15">
      <c r="A148" s="33"/>
      <c r="B148" s="27" t="s">
        <v>253</v>
      </c>
      <c r="C148" s="27"/>
      <c r="D148" s="29" t="s">
        <v>254</v>
      </c>
      <c r="E148" s="30">
        <f>E150+E151+E152</f>
        <v>105000</v>
      </c>
      <c r="F148" s="31">
        <f>F150+F151+F152</f>
        <v>0</v>
      </c>
      <c r="G148" s="31">
        <f>G152+G151+G150</f>
        <v>0</v>
      </c>
      <c r="H148" s="31">
        <f>H150+H151+H152+H149</f>
        <v>96227</v>
      </c>
      <c r="I148" s="6"/>
      <c r="J148" s="6"/>
      <c r="K148" s="6"/>
    </row>
    <row r="149" spans="1:11" ht="15">
      <c r="A149" s="33"/>
      <c r="B149" s="27"/>
      <c r="C149" s="27" t="s">
        <v>255</v>
      </c>
      <c r="D149" s="29" t="s">
        <v>256</v>
      </c>
      <c r="E149" s="30"/>
      <c r="F149" s="31"/>
      <c r="G149" s="31"/>
      <c r="H149" s="31">
        <v>184</v>
      </c>
      <c r="I149" s="6"/>
      <c r="J149" s="6"/>
      <c r="K149" s="6"/>
    </row>
    <row r="150" spans="1:11" ht="42.75" customHeight="1">
      <c r="A150" s="33"/>
      <c r="B150" s="27"/>
      <c r="C150" s="27" t="s">
        <v>257</v>
      </c>
      <c r="D150" s="29" t="s">
        <v>258</v>
      </c>
      <c r="E150" s="30">
        <v>25000</v>
      </c>
      <c r="F150" s="31"/>
      <c r="G150" s="31"/>
      <c r="H150" s="31">
        <f>E150+F150-G150</f>
        <v>25000</v>
      </c>
      <c r="I150" s="6"/>
      <c r="J150" s="6"/>
      <c r="K150" s="6"/>
    </row>
    <row r="151" spans="1:11" ht="27.75">
      <c r="A151" s="33"/>
      <c r="B151" s="27"/>
      <c r="C151" s="27" t="s">
        <v>259</v>
      </c>
      <c r="D151" s="29" t="s">
        <v>260</v>
      </c>
      <c r="E151" s="30">
        <v>80000</v>
      </c>
      <c r="F151" s="31"/>
      <c r="G151" s="31"/>
      <c r="H151" s="31">
        <v>71043</v>
      </c>
      <c r="I151" s="6"/>
      <c r="J151" s="6"/>
      <c r="K151" s="6"/>
    </row>
    <row r="152" spans="1:11" ht="27.75">
      <c r="A152" s="33"/>
      <c r="B152" s="27"/>
      <c r="C152" s="27" t="s">
        <v>261</v>
      </c>
      <c r="D152" s="29" t="s">
        <v>262</v>
      </c>
      <c r="E152" s="30">
        <v>0</v>
      </c>
      <c r="F152" s="31"/>
      <c r="G152" s="31"/>
      <c r="H152" s="31">
        <f>E152+F152-G152</f>
        <v>0</v>
      </c>
      <c r="I152" s="6"/>
      <c r="J152" s="6"/>
      <c r="K152" s="6"/>
    </row>
    <row r="153" spans="1:11" ht="15">
      <c r="A153" s="33"/>
      <c r="B153" s="27" t="s">
        <v>263</v>
      </c>
      <c r="C153" s="27"/>
      <c r="D153" s="29" t="s">
        <v>264</v>
      </c>
      <c r="E153" s="30">
        <f>E156</f>
        <v>12000</v>
      </c>
      <c r="F153" s="31">
        <f>F156</f>
        <v>0</v>
      </c>
      <c r="G153" s="31"/>
      <c r="H153" s="31">
        <f>H156+H154+H155</f>
        <v>13355</v>
      </c>
      <c r="I153" s="6"/>
      <c r="J153" s="6"/>
      <c r="K153" s="6"/>
    </row>
    <row r="154" spans="1:11" ht="15">
      <c r="A154" s="33"/>
      <c r="B154" s="27"/>
      <c r="C154" s="27" t="s">
        <v>265</v>
      </c>
      <c r="D154" s="29" t="s">
        <v>266</v>
      </c>
      <c r="E154" s="30"/>
      <c r="F154" s="31"/>
      <c r="G154" s="31"/>
      <c r="H154" s="31">
        <v>9</v>
      </c>
      <c r="I154" s="6"/>
      <c r="J154" s="6"/>
      <c r="K154" s="6"/>
    </row>
    <row r="155" spans="1:11" ht="15">
      <c r="A155" s="33"/>
      <c r="B155" s="27"/>
      <c r="C155" s="27" t="s">
        <v>267</v>
      </c>
      <c r="D155" s="29" t="s">
        <v>268</v>
      </c>
      <c r="E155" s="30"/>
      <c r="F155" s="31"/>
      <c r="G155" s="31"/>
      <c r="H155" s="31">
        <v>60</v>
      </c>
      <c r="I155" s="6"/>
      <c r="J155" s="6"/>
      <c r="K155" s="6"/>
    </row>
    <row r="156" spans="1:11" ht="27.75">
      <c r="A156" s="33"/>
      <c r="B156" s="27"/>
      <c r="C156" s="27" t="s">
        <v>269</v>
      </c>
      <c r="D156" s="29" t="s">
        <v>270</v>
      </c>
      <c r="E156" s="30">
        <v>12000</v>
      </c>
      <c r="F156" s="31"/>
      <c r="G156" s="31"/>
      <c r="H156" s="31">
        <v>13286</v>
      </c>
      <c r="I156" s="6"/>
      <c r="J156" s="6"/>
      <c r="K156" s="6"/>
    </row>
    <row r="157" spans="1:11" ht="15">
      <c r="A157" s="33"/>
      <c r="B157" s="27" t="s">
        <v>271</v>
      </c>
      <c r="C157" s="33"/>
      <c r="D157" s="29" t="s">
        <v>272</v>
      </c>
      <c r="E157" s="30">
        <f>E158</f>
        <v>29773</v>
      </c>
      <c r="F157" s="30">
        <f>F158</f>
        <v>0</v>
      </c>
      <c r="G157" s="30">
        <f>G158</f>
        <v>0</v>
      </c>
      <c r="H157" s="31">
        <f>H158</f>
        <v>29773</v>
      </c>
      <c r="I157" s="6"/>
      <c r="J157" s="6"/>
      <c r="K157" s="6"/>
    </row>
    <row r="158" spans="1:11" ht="44.25" customHeight="1">
      <c r="A158" s="33"/>
      <c r="B158" s="33"/>
      <c r="C158" s="27" t="s">
        <v>273</v>
      </c>
      <c r="D158" s="29" t="s">
        <v>274</v>
      </c>
      <c r="E158" s="30">
        <v>29773</v>
      </c>
      <c r="F158" s="31"/>
      <c r="G158" s="31"/>
      <c r="H158" s="31">
        <f>E158+F158-G158</f>
        <v>29773</v>
      </c>
      <c r="I158" s="6"/>
      <c r="J158" s="6"/>
      <c r="K158" s="6"/>
    </row>
    <row r="159" spans="1:11" ht="15">
      <c r="A159" s="40" t="s">
        <v>275</v>
      </c>
      <c r="B159" s="34"/>
      <c r="C159" s="22"/>
      <c r="D159" s="24" t="s">
        <v>276</v>
      </c>
      <c r="E159" s="25">
        <f>E162+E160</f>
        <v>8560</v>
      </c>
      <c r="F159" s="26">
        <f>F160</f>
        <v>0</v>
      </c>
      <c r="G159" s="49"/>
      <c r="H159" s="26">
        <f>H162+H160</f>
        <v>8560</v>
      </c>
      <c r="I159" s="6"/>
      <c r="J159" s="6"/>
      <c r="K159" s="6"/>
    </row>
    <row r="160" spans="1:11" ht="15">
      <c r="A160" s="50"/>
      <c r="B160" s="51" t="s">
        <v>277</v>
      </c>
      <c r="C160" s="44"/>
      <c r="D160" s="45" t="s">
        <v>278</v>
      </c>
      <c r="E160" s="47">
        <f>E161</f>
        <v>3260</v>
      </c>
      <c r="F160" s="48">
        <f>F161</f>
        <v>0</v>
      </c>
      <c r="G160" s="48"/>
      <c r="H160" s="48">
        <f>H161</f>
        <v>3260</v>
      </c>
      <c r="I160" s="6"/>
      <c r="J160" s="6"/>
      <c r="K160" s="6"/>
    </row>
    <row r="161" spans="1:11" ht="45" customHeight="1">
      <c r="A161" s="50"/>
      <c r="B161" s="51"/>
      <c r="C161" s="44" t="s">
        <v>279</v>
      </c>
      <c r="D161" s="45" t="s">
        <v>280</v>
      </c>
      <c r="E161" s="47">
        <v>3260</v>
      </c>
      <c r="F161" s="48"/>
      <c r="G161" s="48"/>
      <c r="H161" s="48">
        <f>E161+F161-G161</f>
        <v>3260</v>
      </c>
      <c r="I161" s="6"/>
      <c r="J161" s="6"/>
      <c r="K161" s="6"/>
    </row>
    <row r="162" spans="1:11" ht="16.5">
      <c r="A162" s="33"/>
      <c r="B162" s="33" t="s">
        <v>281</v>
      </c>
      <c r="C162" s="27"/>
      <c r="D162" s="29" t="s">
        <v>282</v>
      </c>
      <c r="E162" s="30">
        <f>E163</f>
        <v>5300</v>
      </c>
      <c r="F162" s="31">
        <f>F163</f>
        <v>0</v>
      </c>
      <c r="G162" s="31"/>
      <c r="H162" s="31">
        <f>H163</f>
        <v>5300</v>
      </c>
      <c r="I162" s="6"/>
      <c r="J162" s="6"/>
      <c r="K162" s="6"/>
    </row>
    <row r="163" spans="1:11" ht="18" customHeight="1">
      <c r="A163" s="33"/>
      <c r="B163" s="33"/>
      <c r="C163" s="27" t="s">
        <v>283</v>
      </c>
      <c r="D163" s="29" t="s">
        <v>284</v>
      </c>
      <c r="E163" s="30">
        <v>5300</v>
      </c>
      <c r="F163" s="31"/>
      <c r="G163" s="31"/>
      <c r="H163" s="31">
        <f>E163+F163-G163</f>
        <v>5300</v>
      </c>
      <c r="I163" s="6"/>
      <c r="J163" s="6"/>
      <c r="K163" s="6"/>
    </row>
    <row r="164" spans="1:11" ht="15">
      <c r="A164" s="52"/>
      <c r="B164" s="53"/>
      <c r="C164" s="54"/>
      <c r="D164" s="24" t="s">
        <v>285</v>
      </c>
      <c r="E164" s="26">
        <f>E9+E18+E21+E26+E35+E41+E46+E52+E76+E86+E107+E112+E142+E147+E159</f>
        <v>17854997</v>
      </c>
      <c r="F164" s="26">
        <f>F9+F18+F21+F26+F35+F41+F46+F52+F76+F86+F107+F112+F142+F147+F159</f>
        <v>0</v>
      </c>
      <c r="G164" s="26">
        <f>G9+G18+G21+G26+G35+G41+G46+G52+G76+G86+G107+G112+G142+G147</f>
        <v>0</v>
      </c>
      <c r="H164" s="26">
        <f>H9+H18+H21+H26+H35+H41+H46+H52+H76+H86+H107+H112+H142+H147+H159+H49</f>
        <v>17113817</v>
      </c>
      <c r="I164" s="6"/>
      <c r="J164" s="6"/>
      <c r="K164" s="6"/>
    </row>
    <row r="165" spans="1:8" ht="15">
      <c r="A165" s="53"/>
      <c r="B165" s="53"/>
      <c r="C165" s="53"/>
      <c r="D165" s="55"/>
      <c r="E165" s="56"/>
      <c r="F165" s="56"/>
      <c r="G165" s="56"/>
      <c r="H165" s="56"/>
    </row>
    <row r="166" spans="1:8" ht="12.75">
      <c r="A166" s="57"/>
      <c r="B166" s="57"/>
      <c r="C166" s="57"/>
      <c r="D166" s="58" t="s">
        <v>286</v>
      </c>
      <c r="E166" s="59">
        <f>E164</f>
        <v>17854997</v>
      </c>
      <c r="F166" s="59">
        <f>F164</f>
        <v>0</v>
      </c>
      <c r="G166" s="59">
        <f>G164</f>
        <v>0</v>
      </c>
      <c r="H166" s="59">
        <f>H164</f>
        <v>17113817</v>
      </c>
    </row>
    <row r="167" spans="1:8" ht="12.75">
      <c r="A167" s="57"/>
      <c r="B167" s="57"/>
      <c r="C167" s="57"/>
      <c r="D167" s="58" t="s">
        <v>287</v>
      </c>
      <c r="E167" s="59">
        <v>2777490</v>
      </c>
      <c r="F167" s="59">
        <v>13513</v>
      </c>
      <c r="G167" s="59">
        <v>19745</v>
      </c>
      <c r="H167" s="59">
        <v>2670247</v>
      </c>
    </row>
    <row r="168" spans="1:8" ht="12.75">
      <c r="A168" s="57"/>
      <c r="B168" s="57"/>
      <c r="C168" s="57"/>
      <c r="D168" s="58" t="s">
        <v>288</v>
      </c>
      <c r="E168" s="59">
        <v>693232</v>
      </c>
      <c r="F168" s="59">
        <v>7941</v>
      </c>
      <c r="G168" s="59">
        <v>19745</v>
      </c>
      <c r="H168" s="59">
        <v>586528</v>
      </c>
    </row>
    <row r="169" spans="1:8" ht="12.75">
      <c r="A169" s="57"/>
      <c r="B169" s="57"/>
      <c r="C169" s="6"/>
      <c r="D169" s="58" t="s">
        <v>289</v>
      </c>
      <c r="E169" s="59">
        <v>2084258</v>
      </c>
      <c r="F169" s="59">
        <v>5572</v>
      </c>
      <c r="G169" s="59"/>
      <c r="H169" s="59">
        <v>2083719</v>
      </c>
    </row>
    <row r="170" spans="1:8" ht="12.75">
      <c r="A170" s="57"/>
      <c r="B170" s="57"/>
      <c r="C170" s="6"/>
      <c r="D170" s="58" t="s">
        <v>290</v>
      </c>
      <c r="E170" s="59">
        <v>25000</v>
      </c>
      <c r="F170" s="59"/>
      <c r="G170" s="59"/>
      <c r="H170" s="59">
        <v>25000</v>
      </c>
    </row>
  </sheetData>
  <mergeCells count="10">
    <mergeCell ref="A2:D2"/>
    <mergeCell ref="A3:D3"/>
    <mergeCell ref="A6:A7"/>
    <mergeCell ref="B6:B7"/>
    <mergeCell ref="C6:C7"/>
    <mergeCell ref="D6:D7"/>
    <mergeCell ref="E6:E7"/>
    <mergeCell ref="F6:G7"/>
    <mergeCell ref="H6:H7"/>
    <mergeCell ref="I6:J6"/>
  </mergeCells>
  <printOptions/>
  <pageMargins left="0.31527777777777777" right="0.31527777777777777" top="0.9840277777777778" bottom="0.7875" header="0.5118055555555556" footer="0.5118055555555556"/>
  <pageSetup fitToHeight="0" horizontalDpi="300" verticalDpi="300" orientation="landscape" paperSize="9" scale="99"/>
  <headerFooter alignWithMargins="0">
    <oddHeader>&amp;R&amp;10Strona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Urząd Gminy Biskupiec</cp:lastModifiedBy>
  <cp:lastPrinted>2005-03-07T08:51:29Z</cp:lastPrinted>
  <dcterms:created xsi:type="dcterms:W3CDTF">2003-09-30T09:30:25Z</dcterms:created>
  <dcterms:modified xsi:type="dcterms:W3CDTF">2005-05-04T12:11:32Z</dcterms:modified>
  <cp:category/>
  <cp:version/>
  <cp:contentType/>
  <cp:contentStatus/>
  <cp:revision>1</cp:revision>
</cp:coreProperties>
</file>